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55" yWindow="3720" windowWidth="20580" windowHeight="14895" activeTab="2"/>
  </bookViews>
  <sheets>
    <sheet name="Your Business" sheetId="1" r:id="rId1"/>
    <sheet name="Doggie Hotel Example" sheetId="2" r:id="rId2"/>
    <sheet name="Information About The Authors" sheetId="3" r:id="rId3"/>
  </sheets>
  <definedNames>
    <definedName name="_xlnm.Print_Area" localSheetId="1">'Doggie Hotel Example'!$A$1:$F$29</definedName>
    <definedName name="_xlnm.Print_Area" localSheetId="2">'Information About The Authors'!$A$1:$E$14</definedName>
    <definedName name="_xlnm.Print_Area" localSheetId="0">'Your Business'!$A$1:$D$30</definedName>
  </definedNames>
  <calcPr fullCalcOnLoad="1"/>
</workbook>
</file>

<file path=xl/sharedStrings.xml><?xml version="1.0" encoding="utf-8"?>
<sst xmlns="http://schemas.openxmlformats.org/spreadsheetml/2006/main" count="139" uniqueCount="114">
  <si>
    <t>https://twitter.com/pricingright</t>
  </si>
  <si>
    <t>http://iterativepath.wordpress.com/</t>
  </si>
  <si>
    <t>Rags Srinivasan</t>
  </si>
  <si>
    <t>Rags Srinivasan is an author and management consultant with extensive experience in Product Strategy, Strategic Marketing, and Pricing. Rags earned a MBA from Haas School of Business, University of California, Berkeley. Since then Rags has been working on high-impact projects on customer research, product strategy, and pricing, and has served on marketing boards of several nonprofit organizations.</t>
  </si>
  <si>
    <t xml:space="preserve">http://amzn.to/vM5HOC </t>
  </si>
  <si>
    <t>http://www.chunkofchange.com/</t>
  </si>
  <si>
    <t xml:space="preserve">For tips, tricks, helps, and hints that will help your business, check out Olga's blog, Chunk Of Change.  </t>
  </si>
  <si>
    <t>To find out more about how small change really adds up big, visit Olga's Twitter page, @OlgaMizrahi</t>
  </si>
  <si>
    <t>https://twitter.com/olgamizrahi</t>
  </si>
  <si>
    <t>To learn more about market strategy and pricing, visit Rags' blog, Iterative Path.</t>
  </si>
  <si>
    <t>To find out more about how to practice effective pricing, visit Rags' Twitter page, @PricingRight</t>
  </si>
  <si>
    <t>Olga Mizrahi</t>
  </si>
  <si>
    <t xml:space="preserve">For more detailed information on this topic, check out Olga's videos, available for free on her blog.  </t>
  </si>
  <si>
    <t>http://www.chunkofchange.com/category/videos/</t>
  </si>
  <si>
    <t>For more detailed information on this topic, check out Rags book, “To Group Coupon or Not" available for just $9.99.</t>
  </si>
  <si>
    <t>The regular retail price of the product or service the coupon is intended for.</t>
  </si>
  <si>
    <t>The total number of individual coupons you'd like to sell.</t>
  </si>
  <si>
    <t>Marginal Cost (Per Unit)</t>
  </si>
  <si>
    <t>Total Size of the Promotion</t>
  </si>
  <si>
    <t>Regular Retail Price (Per Unit)</t>
  </si>
  <si>
    <t>New Labor Cost (Per Unit)</t>
  </si>
  <si>
    <t>The amount of additional labor costs (i.e. increased salaries) you will need to pay (per item) to fulfill a coupon.</t>
  </si>
  <si>
    <t>The amount of additional money you will need to spend (per item) to fulfill a coupon (not including labor).</t>
  </si>
  <si>
    <t>IF your promotion causes you to exceed your regular capacity, the amount of additional fixed expenses you will need to increase (per item) to fulfill a coupon (not including labor).</t>
  </si>
  <si>
    <t>In order to serve additional customers, there may be a need to increase the number of hours a regular employee works, or bring in temporary help.</t>
  </si>
  <si>
    <t>New Capacity Cost (Per Unit)</t>
  </si>
  <si>
    <t>-</t>
  </si>
  <si>
    <t>Doggie Hotel hopes to sell 500 coupons.  Their goal is to fill unused kennel capacity during the slow spring months, when fewer people board their dogs.</t>
  </si>
  <si>
    <t>Doggie Hotel regularly charges $40 per night to board one dog (for a total of $120 for a three-night stay).</t>
  </si>
  <si>
    <t>The price that coupon buyers will be paying for each coupon.</t>
  </si>
  <si>
    <t>Doggie Hotel is essentially offering a three-night stay for the price of a regular one-night stay.</t>
  </si>
  <si>
    <t>This figure depends on who is offering the daily deal.  Groupon typically takes 50% of the total of all coupons sold, but other companies (like Living Social or Plum District) may take 40% or less.</t>
  </si>
  <si>
    <t xml:space="preserve">Amount that coupon provider takes as a commission. </t>
  </si>
  <si>
    <t>Amount of the check that will be sent to you by the coupon provider (which is sent roughly six weeks after coupon sales end).</t>
  </si>
  <si>
    <t>Although this number may look like a mistake, you do actually earn money when customers buy the coupon.</t>
  </si>
  <si>
    <t>There are always marginal costs associated with selling a product or service.  These include any additional expenses you will have to incur in order to serve all of the coupon users.</t>
  </si>
  <si>
    <t>Fixed expenses (including rent, equipment, insurance, utilities, etc.) generally does not vary, UNLESS capacity is exceeded (e.g. the need to rent a new location, buy a new machine, use more air conditioning, etc.).</t>
  </si>
  <si>
    <t>For the customers that must be turned away because capacity has been reached, the amount that each full-price-paying customer would have paid (per item) multiplied by the estimated number of customers who will have to be turned away.</t>
  </si>
  <si>
    <t>Keep in mind, you may sell fewer or more than this amount (which could dramatically alter the figures that follow), but this should be your best guess of the estimated number of coupons you expect to sell.</t>
  </si>
  <si>
    <t>Opportunity Cost (Per Unit)</t>
  </si>
  <si>
    <t>Doggie Hotel has 100 kennels and, during the spring months, typically has only a 40% occupancy rate.  This means they usually have 60 kennels open.  By selling 300 coupons, Doggie Hotel hopes to serve an additional 25 dogs per week.  If they have a sudden boom, however, they may need to turn away full-price-paying customers because all of their kennels are full.  This would cost them $80 per dog ($120 full-price customer replaced by $40 coupon customer).  They assume that this will happen three times during the promotional period, and that it will affect five customers each time. (3 times x 5 people x $80 each) divided by (300 coupons).</t>
  </si>
  <si>
    <t>Most Groupons do not produce a steady influx of additional customers, but tend to surge at the beginning and end of the promotional period.  Thus, the promotion may result in a loss of business.</t>
  </si>
  <si>
    <t>Doggie Hotel will get a check from Groupon for this amount in about six weeks.</t>
  </si>
  <si>
    <t>Coupon Price (Per Unit)</t>
  </si>
  <si>
    <t>Daily Deal Provider's Cut</t>
  </si>
  <si>
    <t>The amount it costs you to run the promotion.</t>
  </si>
  <si>
    <t>The amount of money you will earn or lose as a result of running the promotion.</t>
  </si>
  <si>
    <t>As mentioned earlier, this is a rough estimate based on how many coupons you anticipate selling.  If that number goes up a lot, it will have a major impact on your costs and, as a result, your total losses.</t>
  </si>
  <si>
    <t>EXPLANATION</t>
  </si>
  <si>
    <t>DOGGIE HOTEL EXAMPLE</t>
  </si>
  <si>
    <t>CAVEAT</t>
  </si>
  <si>
    <t xml:space="preserve">Percentage of your coupon-using customers who will return to your business. </t>
  </si>
  <si>
    <t>Repeat Business</t>
  </si>
  <si>
    <t xml:space="preserve"> Additional Visits (Per Year)</t>
  </si>
  <si>
    <t>Average number of times a new customer will re-visit your business this year.</t>
  </si>
  <si>
    <t>For a rough guesstimate, figure out how many times a typical customer usually visits your business in a year and then, divide that in half.</t>
  </si>
  <si>
    <t>Be aware that this figure assumes that, on the return visit, that customer will buy something of equal or greater value to their original coupon.</t>
  </si>
  <si>
    <t>According to a 2011 Rice University study, an average of 20% of users become repeat customers.  Other industry experts, however, feel that even 10% is overly optimistic.  Keep in mind that you need to exclude any coupon users who were already your customers before you ran the promotion.</t>
  </si>
  <si>
    <t>For further evaluation, you may want to extrapolate lifetime value from your annual value estimates…but that's a whole other set of equations that we won't be covering here.</t>
  </si>
  <si>
    <t>TOTAL REVENUE EARNED</t>
  </si>
  <si>
    <t>TOTAL ANNUAL VALUE OF NEWLY ACQUIRED CUSTOMERS</t>
  </si>
  <si>
    <t>RECOMMENDATION</t>
  </si>
  <si>
    <t>The amount of profit or loss that your business will see within a one-year period.</t>
  </si>
  <si>
    <t>The amount of profit that your business will earn as a result of Groupon users who became repeat customers.</t>
  </si>
  <si>
    <t>The determination of whether it makes sense to run a Daily Deal or not.</t>
  </si>
  <si>
    <t>Generally speaking, the goal of advertising is to increase annual profits, not incur losses.</t>
  </si>
  <si>
    <r>
      <t>TOTAL</t>
    </r>
    <r>
      <rPr>
        <b/>
        <sz val="14"/>
        <color indexed="10"/>
        <rFont val="Arial"/>
        <family val="2"/>
      </rPr>
      <t xml:space="preserve"> COST</t>
    </r>
  </si>
  <si>
    <r>
      <t xml:space="preserve">TOTAL GAINED OR </t>
    </r>
    <r>
      <rPr>
        <b/>
        <sz val="14"/>
        <color indexed="10"/>
        <rFont val="Arial"/>
        <family val="2"/>
      </rPr>
      <t>LOST</t>
    </r>
  </si>
  <si>
    <r>
      <t xml:space="preserve">OVERALL PROFIT OR </t>
    </r>
    <r>
      <rPr>
        <b/>
        <sz val="16"/>
        <color indexed="10"/>
        <rFont val="Arial"/>
        <family val="2"/>
      </rPr>
      <t>LOSS</t>
    </r>
  </si>
  <si>
    <t>See the next tab in this workbook for instructions and examples.</t>
  </si>
  <si>
    <t>Daily Deal Calculator &amp; Worksheet</t>
  </si>
  <si>
    <t>Total number of individual coupons you'd like to sell.</t>
  </si>
  <si>
    <t>Regular retail price of the product or service the coupon is intended for.</t>
  </si>
  <si>
    <t>Price that coupon buyers will be paying for each coupon.</t>
  </si>
  <si>
    <t>Additional amount you will spend (per item) to fulfill a coupon (not including labor).</t>
  </si>
  <si>
    <t>Additional labor costs you will need to pay (per item) to fulfill a coupon.</t>
  </si>
  <si>
    <t>Added expenses incurred (per item) to fulfill a coupon IF regular capacity is exceeded.</t>
  </si>
  <si>
    <t>Amount it costs you to run the promotion.</t>
  </si>
  <si>
    <t>Amount full-price customer would have paid (per item) multiplied by number of existing customers who will be turned away, divided by total number of coupons.</t>
  </si>
  <si>
    <t>Average amount of profit you will get from a customer buying another item of the same price.  (This does not take into consideration any fixed costs.)</t>
  </si>
  <si>
    <t>Amount that will be paid to you by the Daily Deal provider.</t>
  </si>
  <si>
    <t>Average amount of profit earned from a customer buying an item of the same price as the coupon item (not including fixed costs.)</t>
  </si>
  <si>
    <t>Profit Per Customer (Per Visit)</t>
  </si>
  <si>
    <t>For each additional dog boarded during the spring season, Doggie Hotel will have to buy nine meals worth of additional premium dog food, one extra squeaky toy, and three more wee wee pads.  The total combined cost of these items is $30 (per dog).</t>
  </si>
  <si>
    <t>Doggie Hotel charges $120 for a three-night stay for one dog.  The hotel's marginal cost for that stay is $30.  Thus, their profit is $90.</t>
  </si>
  <si>
    <t>Doggie Hotel plans to use Groupon, which takes a flat 50% cut of all coupons sold.</t>
  </si>
  <si>
    <t>Doggie Hotel will have to hire one additional dog-sitter to serve the influx of additional dogs. The dog-sitter plays with five dogs per hour.  In order to serve an average of 25 more dogs, she must work five hours per day.  She makes $10 per hour (or, $50 per day, or, $150 for a three-day period).  $150 divided by 25 dogs comes out to $6 per dog.</t>
  </si>
  <si>
    <t>Doggie Hotel has decided not to purchase any new kennels, open another location, increase air conditiong costs, or incur any other additional fixed expenses.  Thus, they will have to turn away customers whenever all kennels are filled.</t>
  </si>
  <si>
    <t>Doggie Hotel will have to spend $12,000 in order to run their Groupon.</t>
  </si>
  <si>
    <t>Doggie Hotel will lose $6,000 as a result of running a Groupon.</t>
  </si>
  <si>
    <t>Doggie Hotel estimates that 10% of Groupon users would become repeat customers, returning and paying full price.</t>
  </si>
  <si>
    <t>Since most existing customers board their dogs twice a year, on average, Doggie Hotel estimates that its repeat customers would visit one more time this year.</t>
  </si>
  <si>
    <t>Doggie Hotel estimates that their new customers would increase their profit this year by $2,700.</t>
  </si>
  <si>
    <t>Doggie Hotel would lose $3,300 this year if they decided to run the promotion.</t>
  </si>
  <si>
    <t>COST PER NEW CUSTOMER</t>
  </si>
  <si>
    <t>If Doggie Hotel lost $3,300 on the promotion in order to gain 30 new customers, each customer cost them $110 to acquire.</t>
  </si>
  <si>
    <t>With an average annual value of $90 per new customer, Doggie Hotel would need to keep a customer for two years profit from the cost of acquiring that customer.</t>
  </si>
  <si>
    <t>The amount of profit that your business will earnthis year  as a result of Daily Deal users who became repeat customers.</t>
  </si>
  <si>
    <t>The amount of profit or loss that your business will see within a one-year period as a result of running this Daily Deal.</t>
  </si>
  <si>
    <t>Amount it costs to acquire a new customer using this particular Daily Deal.</t>
  </si>
  <si>
    <t>The amount it costs to acquire a new customer using this particular promotion.</t>
  </si>
  <si>
    <t>Determination of whether it makes sense to run this Daily Deal or not.</t>
  </si>
  <si>
    <t>Daily Deal Calculator For</t>
  </si>
  <si>
    <t>Doggie Hotel</t>
  </si>
  <si>
    <t>Any other advertising or marketing effort that costs less than $110 per acquisition (i.e. one new repeat customer) would be a better deal.</t>
  </si>
  <si>
    <t>This calculator brought to you by…</t>
  </si>
  <si>
    <t>Example worksheet and instructions brought to you by…</t>
  </si>
  <si>
    <t>For most businesses, there are dozens of other ways to advertise that offer less expensive ways to bring in new customers than a Daily Deal.</t>
  </si>
  <si>
    <t>Change the values in these colored cells to your own figures.</t>
  </si>
  <si>
    <r>
      <rPr>
        <b/>
        <sz val="14"/>
        <color indexed="63"/>
        <rFont val="Arial"/>
        <family val="2"/>
      </rPr>
      <t xml:space="preserve">THE DEAL: </t>
    </r>
    <r>
      <rPr>
        <sz val="14"/>
        <color indexed="63"/>
        <rFont val="Arial"/>
        <family val="2"/>
      </rPr>
      <t>Pay $40 to board your dog for three nights.  A three-night stay is regularly priced at $120.  You get two-thirds off the regular retail price!</t>
    </r>
  </si>
  <si>
    <r>
      <t xml:space="preserve">Do </t>
    </r>
    <r>
      <rPr>
        <b/>
        <u val="single"/>
        <sz val="14"/>
        <rFont val="Arial"/>
        <family val="2"/>
      </rPr>
      <t>not</t>
    </r>
    <r>
      <rPr>
        <b/>
        <sz val="14"/>
        <rFont val="Arial"/>
        <family val="2"/>
      </rPr>
      <t xml:space="preserve"> change these colored cells.  They will be automatically calculated for you.</t>
    </r>
  </si>
  <si>
    <t xml:space="preserve">Percentage (express as a decimal) of your coupon-using customers who will return to your business. </t>
  </si>
  <si>
    <t xml:space="preserve">Percentage (expressed as a decimal) that Daily Deal provider takes as a commission. </t>
  </si>
  <si>
    <t>Management and marketing expert Olga Mizrahi is a maestro of web design, graphic design, and online marketing. After earning a MBA from Pepperdine, she opened a successful creative agency, ohso! design, that offers a unique mix of art, technology, and branding. Olga is also the author of a popular blog, ChunkOfChange.com, and soon-to-be-published business book, which helps businesses learn how to make small, easy-to-implement changes in order to increase their bottom lines.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</si>
</sst>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quot;$&quot;#,##0;[Red]&quot;$&quot;#,##0"/>
  </numFmts>
  <fonts count="69">
    <font>
      <sz val="10"/>
      <name val="Arial"/>
      <family val="0"/>
    </font>
    <font>
      <b/>
      <sz val="10"/>
      <name val="Verdana"/>
      <family val="0"/>
    </font>
    <font>
      <i/>
      <sz val="10"/>
      <name val="Verdana"/>
      <family val="0"/>
    </font>
    <font>
      <b/>
      <i/>
      <sz val="10"/>
      <name val="Verdana"/>
      <family val="0"/>
    </font>
    <font>
      <sz val="8"/>
      <name val="Verdana"/>
      <family val="2"/>
    </font>
    <font>
      <sz val="12"/>
      <name val="Arial"/>
      <family val="2"/>
    </font>
    <font>
      <u val="single"/>
      <sz val="10"/>
      <color indexed="12"/>
      <name val="Arial"/>
      <family val="2"/>
    </font>
    <font>
      <u val="single"/>
      <sz val="10"/>
      <color indexed="61"/>
      <name val="Arial"/>
      <family val="2"/>
    </font>
    <font>
      <b/>
      <u val="single"/>
      <sz val="14"/>
      <name val="Arial"/>
      <family val="2"/>
    </font>
    <font>
      <sz val="16"/>
      <name val="Arial"/>
      <family val="2"/>
    </font>
    <font>
      <b/>
      <sz val="14"/>
      <name val="Times New Roman"/>
      <family val="1"/>
    </font>
    <font>
      <sz val="14"/>
      <name val="Times New Roman"/>
      <family val="1"/>
    </font>
    <font>
      <sz val="11"/>
      <name val="Arial"/>
      <family val="2"/>
    </font>
    <font>
      <i/>
      <sz val="14"/>
      <name val="Arial"/>
      <family val="2"/>
    </font>
    <font>
      <sz val="14"/>
      <name val="Arial"/>
      <family val="2"/>
    </font>
    <font>
      <b/>
      <sz val="14"/>
      <name val="Arial"/>
      <family val="2"/>
    </font>
    <font>
      <b/>
      <sz val="16"/>
      <name val="Arial"/>
      <family val="2"/>
    </font>
    <font>
      <i/>
      <sz val="12"/>
      <name val="Arial"/>
      <family val="2"/>
    </font>
    <font>
      <b/>
      <sz val="14"/>
      <color indexed="10"/>
      <name val="Arial"/>
      <family val="2"/>
    </font>
    <font>
      <b/>
      <sz val="16"/>
      <color indexed="10"/>
      <name val="Arial"/>
      <family val="2"/>
    </font>
    <font>
      <b/>
      <i/>
      <sz val="16"/>
      <name val="Arial"/>
      <family val="2"/>
    </font>
    <font>
      <b/>
      <sz val="28"/>
      <name val="Arial"/>
      <family val="2"/>
    </font>
    <font>
      <sz val="14"/>
      <color indexed="63"/>
      <name val="Arial"/>
      <family val="2"/>
    </font>
    <font>
      <b/>
      <sz val="14"/>
      <color indexed="63"/>
      <name val="Arial"/>
      <family val="2"/>
    </font>
    <font>
      <sz val="13"/>
      <name val="Times New Roman"/>
      <family val="1"/>
    </font>
    <font>
      <u val="single"/>
      <sz val="13"/>
      <color indexed="12"/>
      <name val="Times New Roman"/>
      <family val="1"/>
    </font>
    <font>
      <sz val="10.5"/>
      <name val="Arial"/>
      <family val="2"/>
    </font>
    <font>
      <sz val="12.5"/>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4"/>
      <color indexed="63"/>
      <name val="Times New Roman"/>
      <family val="1"/>
    </font>
    <font>
      <i/>
      <sz val="14"/>
      <color indexed="63"/>
      <name val="Arial"/>
      <family val="2"/>
    </font>
    <font>
      <sz val="12.5"/>
      <color indexed="6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444444"/>
      <name val="Times New Roman"/>
      <family val="1"/>
    </font>
    <font>
      <i/>
      <sz val="14"/>
      <color theme="1" tint="0.15000000596046448"/>
      <name val="Arial"/>
      <family val="2"/>
    </font>
    <font>
      <sz val="12.5"/>
      <color rgb="FF444444"/>
      <name val="Times New Roman"/>
      <family val="1"/>
    </font>
    <font>
      <sz val="14"/>
      <color theme="1" tint="0.1500000059604644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color indexed="63"/>
      </bottom>
    </border>
    <border>
      <left style="thick"/>
      <right style="thick"/>
      <top>
        <color indexed="63"/>
      </top>
      <bottom style="thick"/>
    </border>
    <border>
      <left style="thick"/>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style="thin"/>
      <top style="thin"/>
      <bottom style="mediu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color indexed="63"/>
      </top>
      <bottom>
        <color indexed="63"/>
      </bottom>
    </border>
    <border>
      <left style="thick"/>
      <right style="thin"/>
      <top style="thin"/>
      <bottom style="thin"/>
    </border>
    <border>
      <left style="thick"/>
      <right style="thin"/>
      <top style="thin"/>
      <bottom>
        <color indexed="63"/>
      </bottom>
    </border>
    <border>
      <left style="thick"/>
      <right style="medium"/>
      <top style="thin"/>
      <bottom style="thin"/>
    </border>
    <border>
      <left style="medium"/>
      <right style="medium"/>
      <top style="medium"/>
      <bottom style="mediu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ck"/>
      <right style="thick"/>
      <top style="thin"/>
      <bottom style="thin"/>
    </border>
    <border>
      <left style="thick"/>
      <right>
        <color indexed="63"/>
      </right>
      <top>
        <color indexed="63"/>
      </top>
      <bottom style="thin"/>
    </border>
    <border>
      <left style="thick"/>
      <right>
        <color indexed="63"/>
      </right>
      <top style="thin"/>
      <bottom style="thin"/>
    </border>
    <border>
      <left style="thick"/>
      <right>
        <color indexed="63"/>
      </right>
      <top style="thin"/>
      <bottom>
        <color indexed="63"/>
      </bottom>
    </border>
    <border>
      <left style="medium"/>
      <right style="medium"/>
      <top style="medium"/>
      <bottom>
        <color indexed="63"/>
      </bottom>
    </border>
    <border>
      <left style="thick"/>
      <right>
        <color indexed="63"/>
      </right>
      <top style="thin"/>
      <bottom style="thick"/>
    </border>
    <border>
      <left style="thick"/>
      <right style="thick"/>
      <top style="thick"/>
      <bottom style="thick"/>
    </border>
    <border>
      <left>
        <color indexed="63"/>
      </left>
      <right>
        <color indexed="63"/>
      </right>
      <top style="thin"/>
      <bottom style="thick"/>
    </border>
    <border>
      <left style="medium"/>
      <right style="medium"/>
      <top>
        <color indexed="63"/>
      </top>
      <bottom>
        <color indexed="63"/>
      </bottom>
    </border>
    <border>
      <left style="medium"/>
      <right style="medium"/>
      <top>
        <color indexed="63"/>
      </top>
      <bottom style="mediu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color indexed="63"/>
      </left>
      <right style="thick"/>
      <top>
        <color indexed="63"/>
      </top>
      <bottom style="thin"/>
    </border>
    <border>
      <left>
        <color indexed="63"/>
      </left>
      <right style="thick"/>
      <top style="thin"/>
      <bottom style="thin"/>
    </border>
    <border>
      <left>
        <color indexed="63"/>
      </left>
      <right style="thick"/>
      <top>
        <color indexed="63"/>
      </top>
      <bottom>
        <color indexed="63"/>
      </bottom>
    </border>
    <border>
      <left>
        <color indexed="63"/>
      </left>
      <right style="thick"/>
      <top style="thin"/>
      <bottom>
        <color indexed="63"/>
      </bottom>
    </border>
    <border>
      <left>
        <color indexed="63"/>
      </left>
      <right style="thick"/>
      <top style="thin"/>
      <bottom style="thick"/>
    </border>
    <border>
      <left style="slantDashDot"/>
      <right style="slantDashDot"/>
      <top style="slantDashDot"/>
      <bottom style="slantDashDot"/>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33">
    <xf numFmtId="0" fontId="0" fillId="0" borderId="0" xfId="0" applyAlignment="1">
      <alignment vertical="center"/>
    </xf>
    <xf numFmtId="0" fontId="11" fillId="0" borderId="0" xfId="0" applyFont="1" applyAlignment="1">
      <alignment vertical="center"/>
    </xf>
    <xf numFmtId="49" fontId="11" fillId="0" borderId="0" xfId="0" applyNumberFormat="1" applyFont="1" applyAlignment="1">
      <alignment horizontal="left" vertical="center" wrapText="1"/>
    </xf>
    <xf numFmtId="0" fontId="11" fillId="0" borderId="0" xfId="0" applyFont="1" applyAlignment="1">
      <alignment horizontal="left" vertical="center" indent="1"/>
    </xf>
    <xf numFmtId="49" fontId="65" fillId="0" borderId="0" xfId="0" applyNumberFormat="1" applyFont="1" applyAlignment="1">
      <alignment horizontal="left" vertical="center" wrapText="1" indent="1"/>
    </xf>
    <xf numFmtId="49" fontId="11" fillId="0" borderId="0" xfId="0" applyNumberFormat="1" applyFont="1" applyAlignment="1">
      <alignment horizontal="left" vertical="center" wrapText="1" indent="1"/>
    </xf>
    <xf numFmtId="49" fontId="10" fillId="18" borderId="10" xfId="0" applyNumberFormat="1" applyFont="1" applyFill="1" applyBorder="1" applyAlignment="1">
      <alignment horizontal="center" vertical="center" wrapText="1"/>
    </xf>
    <xf numFmtId="49" fontId="10" fillId="18" borderId="11" xfId="0" applyNumberFormat="1" applyFont="1" applyFill="1" applyBorder="1" applyAlignment="1">
      <alignment horizontal="center" vertical="center" wrapText="1"/>
    </xf>
    <xf numFmtId="49" fontId="10" fillId="19" borderId="10" xfId="0" applyNumberFormat="1" applyFont="1" applyFill="1" applyBorder="1" applyAlignment="1">
      <alignment horizontal="center" vertical="center" wrapText="1"/>
    </xf>
    <xf numFmtId="49" fontId="10" fillId="19" borderId="11" xfId="0" applyNumberFormat="1" applyFont="1" applyFill="1" applyBorder="1" applyAlignment="1">
      <alignment horizontal="center" vertical="center" wrapText="1"/>
    </xf>
    <xf numFmtId="49" fontId="14" fillId="0" borderId="0" xfId="0" applyNumberFormat="1" applyFont="1" applyFill="1" applyAlignment="1" applyProtection="1">
      <alignment horizontal="left" vertical="center" wrapText="1" indent="1"/>
      <protection locked="0"/>
    </xf>
    <xf numFmtId="0" fontId="14" fillId="0" borderId="0" xfId="0" applyFont="1" applyAlignment="1" applyProtection="1">
      <alignment vertical="center"/>
      <protection locked="0"/>
    </xf>
    <xf numFmtId="49" fontId="14" fillId="0" borderId="0" xfId="0" applyNumberFormat="1" applyFont="1" applyAlignment="1" applyProtection="1">
      <alignment horizontal="left" vertical="center" wrapText="1" indent="1"/>
      <protection locked="0"/>
    </xf>
    <xf numFmtId="0" fontId="14" fillId="0" borderId="0" xfId="0" applyFont="1" applyAlignment="1" applyProtection="1">
      <alignment horizontal="center" vertical="center"/>
      <protection locked="0"/>
    </xf>
    <xf numFmtId="0" fontId="15"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left" vertical="center" wrapText="1" indent="1"/>
      <protection locked="0"/>
    </xf>
    <xf numFmtId="0" fontId="13" fillId="0" borderId="0" xfId="0" applyFont="1" applyBorder="1" applyAlignment="1" applyProtection="1">
      <alignment vertical="center"/>
      <protection locked="0"/>
    </xf>
    <xf numFmtId="49" fontId="13" fillId="0" borderId="0" xfId="0" applyNumberFormat="1" applyFont="1" applyFill="1" applyBorder="1" applyAlignment="1" applyProtection="1">
      <alignment horizontal="left" vertical="center" wrapText="1" indent="1"/>
      <protection locked="0"/>
    </xf>
    <xf numFmtId="0" fontId="13" fillId="0" borderId="0" xfId="0" applyFont="1" applyAlignment="1" applyProtection="1">
      <alignment vertical="center"/>
      <protection locked="0"/>
    </xf>
    <xf numFmtId="49" fontId="15" fillId="0" borderId="12"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4" fillId="0" borderId="0" xfId="0" applyFont="1" applyBorder="1" applyAlignment="1" applyProtection="1">
      <alignment horizontal="center" vertical="center"/>
      <protection locked="0"/>
    </xf>
    <xf numFmtId="38" fontId="14" fillId="16" borderId="0" xfId="0" applyNumberFormat="1" applyFont="1" applyFill="1" applyBorder="1" applyAlignment="1" applyProtection="1">
      <alignment horizontal="center" vertical="center" wrapText="1"/>
      <protection locked="0"/>
    </xf>
    <xf numFmtId="49" fontId="5" fillId="0" borderId="12" xfId="0" applyNumberFormat="1" applyFont="1" applyFill="1" applyBorder="1" applyAlignment="1" applyProtection="1">
      <alignment horizontal="left" vertical="center" wrapText="1" indent="1"/>
      <protection locked="0"/>
    </xf>
    <xf numFmtId="49" fontId="5" fillId="0" borderId="0" xfId="0" applyNumberFormat="1" applyFont="1" applyFill="1" applyBorder="1" applyAlignment="1" applyProtection="1">
      <alignment horizontal="left" vertical="center" wrapText="1" indent="1"/>
      <protection locked="0"/>
    </xf>
    <xf numFmtId="0" fontId="14" fillId="0" borderId="0" xfId="0" applyFont="1" applyBorder="1" applyAlignment="1" applyProtection="1">
      <alignment vertical="center"/>
      <protection locked="0"/>
    </xf>
    <xf numFmtId="165" fontId="14" fillId="16" borderId="13"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indent="1"/>
      <protection locked="0"/>
    </xf>
    <xf numFmtId="0" fontId="5" fillId="0" borderId="12" xfId="0" applyFont="1" applyFill="1" applyBorder="1" applyAlignment="1" applyProtection="1">
      <alignment horizontal="left" vertical="center" wrapText="1" indent="1"/>
      <protection locked="0"/>
    </xf>
    <xf numFmtId="165" fontId="14" fillId="16" borderId="14" xfId="0" applyNumberFormat="1" applyFont="1" applyFill="1" applyBorder="1" applyAlignment="1" applyProtection="1">
      <alignment horizontal="center" vertical="center" wrapText="1"/>
      <protection locked="0"/>
    </xf>
    <xf numFmtId="1" fontId="14" fillId="16" borderId="15" xfId="0" applyNumberFormat="1" applyFont="1" applyFill="1" applyBorder="1" applyAlignment="1" applyProtection="1">
      <alignment horizontal="center" vertical="center" wrapText="1"/>
      <protection locked="0"/>
    </xf>
    <xf numFmtId="6" fontId="14" fillId="16" borderId="16" xfId="0" applyNumberFormat="1" applyFont="1" applyFill="1" applyBorder="1" applyAlignment="1" applyProtection="1">
      <alignment horizontal="center" vertical="center" wrapText="1"/>
      <protection locked="0"/>
    </xf>
    <xf numFmtId="0" fontId="9" fillId="0" borderId="0" xfId="0" applyFont="1" applyBorder="1" applyAlignment="1" applyProtection="1">
      <alignment vertical="center"/>
      <protection locked="0"/>
    </xf>
    <xf numFmtId="0" fontId="9" fillId="0" borderId="0" xfId="0" applyFont="1" applyAlignment="1" applyProtection="1">
      <alignment vertical="center"/>
      <protection locked="0"/>
    </xf>
    <xf numFmtId="49" fontId="5" fillId="0" borderId="0" xfId="0" applyNumberFormat="1" applyFont="1" applyAlignment="1" applyProtection="1">
      <alignment horizontal="left" vertical="center" wrapText="1" indent="1"/>
      <protection locked="0"/>
    </xf>
    <xf numFmtId="49" fontId="13" fillId="0" borderId="0" xfId="0" applyNumberFormat="1" applyFont="1" applyAlignment="1" applyProtection="1">
      <alignment vertical="center" wrapText="1"/>
      <protection locked="0"/>
    </xf>
    <xf numFmtId="49" fontId="13" fillId="0" borderId="0" xfId="0" applyNumberFormat="1" applyFont="1" applyAlignment="1" applyProtection="1">
      <alignment horizontal="center" vertical="center" wrapText="1"/>
      <protection locked="0"/>
    </xf>
    <xf numFmtId="49" fontId="17" fillId="0" borderId="0" xfId="0" applyNumberFormat="1" applyFont="1" applyAlignment="1" applyProtection="1">
      <alignment horizontal="left" vertical="center" wrapText="1" indent="1"/>
      <protection locked="0"/>
    </xf>
    <xf numFmtId="49" fontId="17" fillId="0" borderId="0" xfId="0" applyNumberFormat="1" applyFont="1" applyFill="1" applyBorder="1" applyAlignment="1" applyProtection="1">
      <alignment horizontal="left" vertical="center" wrapText="1" indent="1"/>
      <protection locked="0"/>
    </xf>
    <xf numFmtId="49" fontId="5" fillId="0" borderId="0" xfId="0" applyNumberFormat="1" applyFont="1" applyFill="1" applyAlignment="1" applyProtection="1">
      <alignment horizontal="left" vertical="center" wrapText="1" indent="1"/>
      <protection locked="0"/>
    </xf>
    <xf numFmtId="49" fontId="14" fillId="0" borderId="0" xfId="0" applyNumberFormat="1" applyFont="1" applyFill="1" applyAlignment="1" applyProtection="1">
      <alignment horizontal="center" vertical="center" wrapText="1"/>
      <protection locked="0"/>
    </xf>
    <xf numFmtId="49" fontId="14" fillId="0" borderId="0" xfId="0" applyNumberFormat="1" applyFont="1" applyAlignment="1" applyProtection="1">
      <alignment horizontal="left" vertical="center" wrapText="1" indent="1"/>
      <protection/>
    </xf>
    <xf numFmtId="0" fontId="14" fillId="0" borderId="0" xfId="0" applyFont="1" applyAlignment="1" applyProtection="1">
      <alignment horizontal="center" vertical="center"/>
      <protection/>
    </xf>
    <xf numFmtId="0" fontId="13" fillId="0" borderId="0" xfId="0" applyFont="1" applyAlignment="1" applyProtection="1">
      <alignment horizontal="left" vertical="center" wrapText="1" indent="1"/>
      <protection/>
    </xf>
    <xf numFmtId="0" fontId="13" fillId="0" borderId="0" xfId="0" applyFont="1" applyAlignment="1" applyProtection="1">
      <alignment horizontal="center" vertical="center" wrapText="1"/>
      <protection/>
    </xf>
    <xf numFmtId="0" fontId="14" fillId="33" borderId="17" xfId="0" applyFont="1" applyFill="1" applyBorder="1" applyAlignment="1" applyProtection="1">
      <alignment horizontal="center" vertical="center" wrapText="1"/>
      <protection/>
    </xf>
    <xf numFmtId="0" fontId="14" fillId="33" borderId="18" xfId="0" applyFont="1" applyFill="1" applyBorder="1" applyAlignment="1" applyProtection="1">
      <alignment horizontal="center" vertical="center" wrapText="1"/>
      <protection/>
    </xf>
    <xf numFmtId="0" fontId="15" fillId="33" borderId="19" xfId="0" applyFont="1" applyFill="1" applyBorder="1" applyAlignment="1" applyProtection="1">
      <alignment horizontal="center" vertical="center" wrapText="1"/>
      <protection/>
    </xf>
    <xf numFmtId="49" fontId="14" fillId="0" borderId="20" xfId="0" applyNumberFormat="1" applyFont="1" applyFill="1" applyBorder="1" applyAlignment="1" applyProtection="1">
      <alignment horizontal="left" vertical="center" wrapText="1" indent="1"/>
      <protection/>
    </xf>
    <xf numFmtId="49" fontId="14" fillId="0" borderId="21" xfId="0" applyNumberFormat="1" applyFont="1" applyFill="1" applyBorder="1" applyAlignment="1" applyProtection="1">
      <alignment horizontal="left" vertical="center" wrapText="1" indent="1"/>
      <protection/>
    </xf>
    <xf numFmtId="49" fontId="14" fillId="0" borderId="22" xfId="0" applyNumberFormat="1" applyFont="1" applyFill="1" applyBorder="1" applyAlignment="1" applyProtection="1">
      <alignment horizontal="left" vertical="center" wrapText="1" indent="1"/>
      <protection/>
    </xf>
    <xf numFmtId="49" fontId="15" fillId="0" borderId="23" xfId="0" applyNumberFormat="1" applyFont="1" applyFill="1" applyBorder="1" applyAlignment="1" applyProtection="1">
      <alignment horizontal="left" vertical="center" wrapText="1" indent="1"/>
      <protection/>
    </xf>
    <xf numFmtId="6" fontId="15" fillId="17" borderId="24" xfId="0" applyNumberFormat="1" applyFont="1" applyFill="1" applyBorder="1" applyAlignment="1" applyProtection="1">
      <alignment horizontal="center" vertical="center" wrapText="1"/>
      <protection/>
    </xf>
    <xf numFmtId="0" fontId="12" fillId="0" borderId="25" xfId="0" applyFont="1" applyBorder="1" applyAlignment="1" applyProtection="1">
      <alignment horizontal="left" vertical="center" wrapText="1" indent="1"/>
      <protection/>
    </xf>
    <xf numFmtId="49" fontId="12" fillId="0" borderId="25" xfId="0" applyNumberFormat="1" applyFont="1" applyBorder="1" applyAlignment="1" applyProtection="1">
      <alignment horizontal="left" vertical="center" wrapText="1" indent="1"/>
      <protection/>
    </xf>
    <xf numFmtId="49" fontId="12" fillId="0" borderId="26" xfId="0" applyNumberFormat="1" applyFont="1" applyBorder="1" applyAlignment="1" applyProtection="1">
      <alignment horizontal="left" vertical="center" wrapText="1" indent="1"/>
      <protection/>
    </xf>
    <xf numFmtId="49" fontId="14" fillId="34" borderId="12" xfId="0" applyNumberFormat="1" applyFont="1" applyFill="1" applyBorder="1" applyAlignment="1" applyProtection="1">
      <alignment horizontal="left" vertical="center" wrapText="1" indent="1"/>
      <protection/>
    </xf>
    <xf numFmtId="0" fontId="14" fillId="34" borderId="27" xfId="0" applyFont="1" applyFill="1" applyBorder="1" applyAlignment="1" applyProtection="1">
      <alignment horizontal="center" vertical="center"/>
      <protection/>
    </xf>
    <xf numFmtId="49" fontId="12" fillId="34" borderId="13" xfId="0" applyNumberFormat="1" applyFont="1" applyFill="1" applyBorder="1" applyAlignment="1" applyProtection="1">
      <alignment horizontal="left" vertical="center" wrapText="1" indent="1"/>
      <protection/>
    </xf>
    <xf numFmtId="49" fontId="14" fillId="0" borderId="21" xfId="0" applyNumberFormat="1" applyFont="1" applyBorder="1" applyAlignment="1" applyProtection="1">
      <alignment horizontal="left" vertical="center" wrapText="1" indent="1"/>
      <protection/>
    </xf>
    <xf numFmtId="6" fontId="15" fillId="11" borderId="24" xfId="0" applyNumberFormat="1" applyFont="1" applyFill="1" applyBorder="1" applyAlignment="1" applyProtection="1">
      <alignment horizontal="center" vertical="center" wrapText="1"/>
      <protection/>
    </xf>
    <xf numFmtId="49" fontId="12" fillId="0" borderId="13" xfId="0" applyNumberFormat="1" applyFont="1" applyBorder="1" applyAlignment="1" applyProtection="1">
      <alignment horizontal="left" vertical="center" wrapText="1" indent="1"/>
      <protection/>
    </xf>
    <xf numFmtId="165" fontId="14" fillId="34" borderId="0" xfId="0" applyNumberFormat="1" applyFont="1" applyFill="1" applyBorder="1" applyAlignment="1" applyProtection="1">
      <alignment horizontal="center" vertical="center" wrapText="1"/>
      <protection/>
    </xf>
    <xf numFmtId="49" fontId="15" fillId="0" borderId="28" xfId="0" applyNumberFormat="1" applyFont="1" applyBorder="1" applyAlignment="1" applyProtection="1">
      <alignment horizontal="left" vertical="center" wrapText="1" indent="1"/>
      <protection/>
    </xf>
    <xf numFmtId="49" fontId="14" fillId="34" borderId="29" xfId="0" applyNumberFormat="1" applyFont="1" applyFill="1" applyBorder="1" applyAlignment="1" applyProtection="1">
      <alignment horizontal="left" vertical="center" wrapText="1" indent="1"/>
      <protection/>
    </xf>
    <xf numFmtId="49" fontId="14" fillId="0" borderId="30" xfId="0" applyNumberFormat="1" applyFont="1" applyFill="1" applyBorder="1" applyAlignment="1" applyProtection="1">
      <alignment horizontal="left" vertical="center" wrapText="1" indent="1"/>
      <protection/>
    </xf>
    <xf numFmtId="49" fontId="14" fillId="0" borderId="31" xfId="0" applyNumberFormat="1" applyFont="1" applyFill="1" applyBorder="1" applyAlignment="1" applyProtection="1">
      <alignment horizontal="left" vertical="center" wrapText="1" indent="1"/>
      <protection/>
    </xf>
    <xf numFmtId="0" fontId="12" fillId="0" borderId="13" xfId="0" applyFont="1" applyBorder="1" applyAlignment="1" applyProtection="1">
      <alignment horizontal="left" vertical="center" wrapText="1" indent="1"/>
      <protection/>
    </xf>
    <xf numFmtId="49" fontId="14" fillId="33" borderId="12" xfId="0" applyNumberFormat="1" applyFont="1" applyFill="1" applyBorder="1" applyAlignment="1" applyProtection="1">
      <alignment horizontal="left" vertical="center" wrapText="1" indent="1"/>
      <protection/>
    </xf>
    <xf numFmtId="6" fontId="15" fillId="33" borderId="0" xfId="0" applyNumberFormat="1" applyFont="1" applyFill="1" applyBorder="1" applyAlignment="1" applyProtection="1">
      <alignment horizontal="center" vertical="center" wrapText="1"/>
      <protection/>
    </xf>
    <xf numFmtId="49" fontId="12" fillId="33" borderId="0" xfId="0" applyNumberFormat="1" applyFont="1" applyFill="1" applyBorder="1" applyAlignment="1" applyProtection="1">
      <alignment horizontal="left" vertical="center" wrapText="1" indent="1"/>
      <protection/>
    </xf>
    <xf numFmtId="49" fontId="16" fillId="0" borderId="30" xfId="0" applyNumberFormat="1" applyFont="1" applyFill="1" applyBorder="1" applyAlignment="1" applyProtection="1">
      <alignment horizontal="left" vertical="center" wrapText="1" indent="1"/>
      <protection/>
    </xf>
    <xf numFmtId="6" fontId="16" fillId="9" borderId="32" xfId="0" applyNumberFormat="1" applyFont="1" applyFill="1" applyBorder="1" applyAlignment="1" applyProtection="1">
      <alignment horizontal="center" vertical="center" wrapText="1"/>
      <protection/>
    </xf>
    <xf numFmtId="49" fontId="16" fillId="0" borderId="31" xfId="0" applyNumberFormat="1" applyFont="1" applyFill="1" applyBorder="1" applyAlignment="1" applyProtection="1">
      <alignment horizontal="left" vertical="center" wrapText="1" indent="1"/>
      <protection/>
    </xf>
    <xf numFmtId="49" fontId="12" fillId="0" borderId="14" xfId="0" applyNumberFormat="1" applyFont="1" applyBorder="1" applyAlignment="1" applyProtection="1">
      <alignment horizontal="left" vertical="center" wrapText="1" indent="1"/>
      <protection/>
    </xf>
    <xf numFmtId="49" fontId="20" fillId="0" borderId="33" xfId="0" applyNumberFormat="1" applyFont="1" applyFill="1" applyBorder="1" applyAlignment="1" applyProtection="1">
      <alignment horizontal="left" vertical="center" wrapText="1" indent="1"/>
      <protection/>
    </xf>
    <xf numFmtId="0" fontId="9" fillId="9" borderId="34" xfId="0" applyNumberFormat="1" applyFont="1" applyFill="1" applyBorder="1" applyAlignment="1" applyProtection="1">
      <alignment horizontal="center" vertical="center" wrapText="1"/>
      <protection/>
    </xf>
    <xf numFmtId="49" fontId="12" fillId="0" borderId="35" xfId="0" applyNumberFormat="1" applyFont="1" applyBorder="1" applyAlignment="1" applyProtection="1">
      <alignment horizontal="left" vertical="center" wrapText="1" indent="1"/>
      <protection/>
    </xf>
    <xf numFmtId="6" fontId="15" fillId="9" borderId="34" xfId="0" applyNumberFormat="1" applyFont="1" applyFill="1" applyBorder="1" applyAlignment="1" applyProtection="1">
      <alignment horizontal="center" vertical="center"/>
      <protection/>
    </xf>
    <xf numFmtId="0" fontId="24" fillId="0" borderId="0" xfId="0" applyFont="1" applyAlignment="1">
      <alignment horizontal="left" vertical="center" indent="1"/>
    </xf>
    <xf numFmtId="49" fontId="24" fillId="6" borderId="32" xfId="0" applyNumberFormat="1" applyFont="1" applyFill="1" applyBorder="1" applyAlignment="1">
      <alignment horizontal="left" vertical="center" wrapText="1" indent="1"/>
    </xf>
    <xf numFmtId="49" fontId="24" fillId="7" borderId="32" xfId="0" applyNumberFormat="1" applyFont="1" applyFill="1" applyBorder="1" applyAlignment="1">
      <alignment horizontal="left" vertical="center" wrapText="1" indent="1"/>
    </xf>
    <xf numFmtId="49" fontId="25" fillId="6" borderId="36" xfId="53" applyNumberFormat="1" applyFont="1" applyFill="1" applyBorder="1" applyAlignment="1" applyProtection="1">
      <alignment horizontal="left" vertical="center" wrapText="1" indent="1"/>
      <protection/>
    </xf>
    <xf numFmtId="0" fontId="25" fillId="7" borderId="36" xfId="53" applyFont="1" applyFill="1" applyBorder="1" applyAlignment="1" applyProtection="1">
      <alignment horizontal="left" vertical="center" indent="1"/>
      <protection/>
    </xf>
    <xf numFmtId="49" fontId="24" fillId="7" borderId="36" xfId="0" applyNumberFormat="1" applyFont="1" applyFill="1" applyBorder="1" applyAlignment="1">
      <alignment horizontal="left" vertical="center" wrapText="1" indent="1"/>
    </xf>
    <xf numFmtId="49" fontId="24" fillId="6" borderId="36" xfId="0" applyNumberFormat="1" applyFont="1" applyFill="1" applyBorder="1" applyAlignment="1">
      <alignment horizontal="left" vertical="center" wrapText="1" indent="1"/>
    </xf>
    <xf numFmtId="0" fontId="25" fillId="6" borderId="36" xfId="53" applyFont="1" applyFill="1" applyBorder="1" applyAlignment="1" applyProtection="1">
      <alignment horizontal="left" vertical="center" indent="1"/>
      <protection/>
    </xf>
    <xf numFmtId="49" fontId="25" fillId="6" borderId="37" xfId="53" applyNumberFormat="1" applyFont="1" applyFill="1" applyBorder="1" applyAlignment="1" applyProtection="1">
      <alignment horizontal="left" vertical="center" wrapText="1" indent="1"/>
      <protection/>
    </xf>
    <xf numFmtId="49" fontId="25" fillId="7" borderId="37" xfId="53" applyNumberFormat="1" applyFont="1" applyFill="1" applyBorder="1" applyAlignment="1" applyProtection="1">
      <alignment horizontal="left" vertical="center" wrapText="1" indent="1"/>
      <protection/>
    </xf>
    <xf numFmtId="0" fontId="27" fillId="0" borderId="0" xfId="0" applyFont="1" applyAlignment="1">
      <alignment horizontal="left" vertical="center" indent="1"/>
    </xf>
    <xf numFmtId="0" fontId="13" fillId="0" borderId="0" xfId="0" applyFont="1" applyAlignment="1" applyProtection="1">
      <alignment vertical="center"/>
      <protection/>
    </xf>
    <xf numFmtId="0" fontId="66" fillId="0" borderId="0" xfId="0" applyFont="1" applyAlignment="1" applyProtection="1">
      <alignment vertical="center"/>
      <protection/>
    </xf>
    <xf numFmtId="49" fontId="13" fillId="0" borderId="0" xfId="0" applyNumberFormat="1" applyFont="1" applyAlignment="1" applyProtection="1">
      <alignment horizontal="left" vertical="center" wrapText="1" indent="1"/>
      <protection/>
    </xf>
    <xf numFmtId="0" fontId="14" fillId="33" borderId="38" xfId="0" applyFont="1" applyFill="1" applyBorder="1" applyAlignment="1" applyProtection="1">
      <alignment horizontal="center" vertical="center" wrapText="1"/>
      <protection/>
    </xf>
    <xf numFmtId="0" fontId="14" fillId="33" borderId="39" xfId="0" applyFont="1" applyFill="1" applyBorder="1" applyAlignment="1" applyProtection="1">
      <alignment horizontal="center" vertical="center" wrapText="1"/>
      <protection/>
    </xf>
    <xf numFmtId="0" fontId="15" fillId="33" borderId="39" xfId="0" applyFont="1" applyFill="1" applyBorder="1" applyAlignment="1" applyProtection="1">
      <alignment horizontal="center" vertical="center" wrapText="1"/>
      <protection/>
    </xf>
    <xf numFmtId="49" fontId="15" fillId="33" borderId="39" xfId="0" applyNumberFormat="1" applyFont="1" applyFill="1" applyBorder="1" applyAlignment="1" applyProtection="1">
      <alignment horizontal="center" vertical="center" wrapText="1"/>
      <protection/>
    </xf>
    <xf numFmtId="0" fontId="15" fillId="33" borderId="40" xfId="0" applyFont="1" applyFill="1" applyBorder="1" applyAlignment="1" applyProtection="1">
      <alignment horizontal="center" vertical="center" wrapText="1"/>
      <protection/>
    </xf>
    <xf numFmtId="0" fontId="14" fillId="16" borderId="0" xfId="0" applyNumberFormat="1" applyFont="1" applyFill="1" applyBorder="1" applyAlignment="1" applyProtection="1">
      <alignment horizontal="center" vertical="center" wrapText="1"/>
      <protection/>
    </xf>
    <xf numFmtId="49" fontId="12" fillId="0" borderId="27" xfId="0" applyNumberFormat="1" applyFont="1" applyBorder="1" applyAlignment="1" applyProtection="1">
      <alignment horizontal="left" vertical="center" wrapText="1" indent="1"/>
      <protection/>
    </xf>
    <xf numFmtId="49" fontId="12" fillId="0" borderId="41" xfId="0" applyNumberFormat="1" applyFont="1" applyBorder="1" applyAlignment="1" applyProtection="1">
      <alignment horizontal="left" vertical="center" wrapText="1" indent="1"/>
      <protection/>
    </xf>
    <xf numFmtId="0" fontId="14" fillId="0" borderId="0" xfId="0" applyFont="1" applyAlignment="1" applyProtection="1">
      <alignment vertical="center"/>
      <protection/>
    </xf>
    <xf numFmtId="165" fontId="14" fillId="16" borderId="13" xfId="0" applyNumberFormat="1" applyFont="1" applyFill="1" applyBorder="1" applyAlignment="1" applyProtection="1">
      <alignment horizontal="center" vertical="center" wrapText="1"/>
      <protection/>
    </xf>
    <xf numFmtId="49" fontId="12" fillId="0" borderId="42" xfId="0" applyNumberFormat="1" applyFont="1" applyBorder="1" applyAlignment="1" applyProtection="1">
      <alignment horizontal="left" vertical="center" wrapText="1" indent="1"/>
      <protection/>
    </xf>
    <xf numFmtId="9" fontId="14" fillId="16" borderId="14" xfId="0" applyNumberFormat="1" applyFont="1" applyFill="1" applyBorder="1" applyAlignment="1" applyProtection="1">
      <alignment horizontal="center" vertical="center" wrapText="1"/>
      <protection/>
    </xf>
    <xf numFmtId="0" fontId="12" fillId="0" borderId="42" xfId="0" applyFont="1" applyBorder="1" applyAlignment="1" applyProtection="1">
      <alignment horizontal="left" vertical="center" wrapText="1" indent="1"/>
      <protection/>
    </xf>
    <xf numFmtId="49" fontId="12" fillId="34" borderId="42" xfId="0" applyNumberFormat="1" applyFont="1" applyFill="1" applyBorder="1" applyAlignment="1" applyProtection="1">
      <alignment horizontal="left" vertical="center" wrapText="1" indent="1"/>
      <protection/>
    </xf>
    <xf numFmtId="165" fontId="14" fillId="16" borderId="14" xfId="0" applyNumberFormat="1" applyFont="1" applyFill="1" applyBorder="1" applyAlignment="1" applyProtection="1">
      <alignment horizontal="center" vertical="center" wrapText="1"/>
      <protection/>
    </xf>
    <xf numFmtId="9" fontId="14" fillId="16" borderId="15" xfId="0" applyNumberFormat="1" applyFont="1" applyFill="1" applyBorder="1" applyAlignment="1" applyProtection="1">
      <alignment horizontal="center" vertical="center" wrapText="1"/>
      <protection/>
    </xf>
    <xf numFmtId="1" fontId="14" fillId="16" borderId="15" xfId="0" applyNumberFormat="1" applyFont="1" applyFill="1" applyBorder="1" applyAlignment="1" applyProtection="1">
      <alignment horizontal="center" vertical="center" wrapText="1"/>
      <protection/>
    </xf>
    <xf numFmtId="6" fontId="14" fillId="16" borderId="16" xfId="0" applyNumberFormat="1" applyFont="1" applyFill="1" applyBorder="1" applyAlignment="1" applyProtection="1">
      <alignment horizontal="center" vertical="center" wrapText="1"/>
      <protection/>
    </xf>
    <xf numFmtId="49" fontId="12" fillId="33" borderId="43" xfId="0" applyNumberFormat="1" applyFont="1" applyFill="1" applyBorder="1" applyAlignment="1" applyProtection="1">
      <alignment horizontal="left" vertical="center" wrapText="1" indent="1"/>
      <protection/>
    </xf>
    <xf numFmtId="0" fontId="9" fillId="0" borderId="0" xfId="0" applyFont="1" applyAlignment="1" applyProtection="1">
      <alignment vertical="center"/>
      <protection/>
    </xf>
    <xf numFmtId="49" fontId="12" fillId="0" borderId="44" xfId="0" applyNumberFormat="1" applyFont="1" applyBorder="1" applyAlignment="1" applyProtection="1">
      <alignment horizontal="left" vertical="center" wrapText="1" indent="1"/>
      <protection/>
    </xf>
    <xf numFmtId="49" fontId="12" fillId="0" borderId="45" xfId="0" applyNumberFormat="1" applyFont="1" applyBorder="1" applyAlignment="1" applyProtection="1">
      <alignment horizontal="left" vertical="center" wrapText="1" indent="1"/>
      <protection/>
    </xf>
    <xf numFmtId="49" fontId="5" fillId="0" borderId="0" xfId="0" applyNumberFormat="1" applyFont="1" applyAlignment="1" applyProtection="1">
      <alignment horizontal="left" vertical="center" wrapText="1" indent="1"/>
      <protection/>
    </xf>
    <xf numFmtId="49" fontId="13" fillId="0" borderId="0" xfId="0" applyNumberFormat="1" applyFont="1" applyAlignment="1" applyProtection="1">
      <alignment vertical="center" wrapText="1"/>
      <protection/>
    </xf>
    <xf numFmtId="49" fontId="13" fillId="0" borderId="0" xfId="0" applyNumberFormat="1" applyFont="1" applyAlignment="1" applyProtection="1">
      <alignment horizontal="center" vertical="center" wrapText="1"/>
      <protection/>
    </xf>
    <xf numFmtId="49" fontId="17" fillId="0" borderId="0" xfId="0" applyNumberFormat="1" applyFont="1" applyAlignment="1" applyProtection="1">
      <alignment horizontal="left" vertical="center" wrapText="1" indent="1"/>
      <protection/>
    </xf>
    <xf numFmtId="11" fontId="67" fillId="12" borderId="46" xfId="0" applyNumberFormat="1" applyFont="1" applyFill="1" applyBorder="1" applyAlignment="1">
      <alignment horizontal="left" vertical="center" wrapText="1" indent="1"/>
    </xf>
    <xf numFmtId="11" fontId="27" fillId="13" borderId="46" xfId="0" applyNumberFormat="1" applyFont="1" applyFill="1" applyBorder="1" applyAlignment="1">
      <alignment horizontal="left" vertical="center" wrapText="1" indent="1"/>
    </xf>
    <xf numFmtId="11" fontId="26" fillId="0" borderId="13" xfId="0" applyNumberFormat="1" applyFont="1" applyBorder="1" applyAlignment="1" applyProtection="1">
      <alignment horizontal="left" vertical="center" wrapText="1" indent="1"/>
      <protection/>
    </xf>
    <xf numFmtId="2" fontId="14" fillId="16" borderId="15" xfId="0" applyNumberFormat="1" applyFont="1" applyFill="1" applyBorder="1" applyAlignment="1" applyProtection="1">
      <alignment horizontal="center" vertical="center" wrapText="1"/>
      <protection locked="0"/>
    </xf>
    <xf numFmtId="2" fontId="14" fillId="16" borderId="14" xfId="0" applyNumberFormat="1" applyFont="1" applyFill="1" applyBorder="1" applyAlignment="1" applyProtection="1">
      <alignment horizontal="center" vertical="center" wrapText="1"/>
      <protection locked="0"/>
    </xf>
    <xf numFmtId="6" fontId="15" fillId="15" borderId="34" xfId="0" applyNumberFormat="1" applyFont="1" applyFill="1" applyBorder="1" applyAlignment="1" applyProtection="1">
      <alignment horizontal="center" vertical="center"/>
      <protection/>
    </xf>
    <xf numFmtId="6" fontId="16" fillId="15" borderId="32" xfId="0" applyNumberFormat="1" applyFont="1" applyFill="1" applyBorder="1" applyAlignment="1" applyProtection="1">
      <alignment horizontal="center" vertical="center" wrapText="1"/>
      <protection/>
    </xf>
    <xf numFmtId="6" fontId="16" fillId="15" borderId="24" xfId="0" applyNumberFormat="1" applyFont="1" applyFill="1" applyBorder="1" applyAlignment="1" applyProtection="1">
      <alignment horizontal="center" vertical="center" wrapText="1"/>
      <protection/>
    </xf>
    <xf numFmtId="0" fontId="9" fillId="15" borderId="34" xfId="0" applyNumberFormat="1" applyFont="1" applyFill="1" applyBorder="1" applyAlignment="1" applyProtection="1">
      <alignment horizontal="center" vertical="center" wrapText="1"/>
      <protection/>
    </xf>
    <xf numFmtId="0" fontId="15" fillId="16" borderId="0" xfId="0" applyFont="1" applyFill="1" applyBorder="1" applyAlignment="1" applyProtection="1">
      <alignment horizontal="center" vertical="center" wrapText="1"/>
      <protection/>
    </xf>
    <xf numFmtId="0" fontId="15" fillId="11" borderId="0" xfId="0" applyFont="1" applyFill="1" applyBorder="1" applyAlignment="1" applyProtection="1">
      <alignment horizontal="center" vertical="center" wrapText="1"/>
      <protection/>
    </xf>
    <xf numFmtId="0" fontId="15" fillId="6" borderId="0" xfId="0" applyFont="1" applyFill="1" applyBorder="1" applyAlignment="1" applyProtection="1">
      <alignment horizontal="center" vertical="center" wrapText="1"/>
      <protection/>
    </xf>
    <xf numFmtId="49" fontId="21" fillId="0" borderId="0" xfId="0" applyNumberFormat="1" applyFont="1" applyAlignment="1" applyProtection="1">
      <alignment horizontal="center" vertical="center" wrapText="1"/>
      <protection/>
    </xf>
    <xf numFmtId="0" fontId="68" fillId="0" borderId="0" xfId="0" applyFont="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ont>
        <b/>
        <i/>
        <u val="double"/>
        <color indexed="10"/>
      </font>
    </dxf>
    <dxf>
      <font>
        <b/>
        <i val="0"/>
        <strike val="0"/>
        <color indexed="17"/>
      </font>
    </dxf>
    <dxf>
      <font>
        <b/>
        <i val="0"/>
        <strike val="0"/>
        <color indexed="17"/>
      </font>
    </dxf>
    <dxf>
      <font>
        <b/>
        <i val="0"/>
        <strike val="0"/>
        <color indexed="17"/>
      </font>
    </dxf>
    <dxf>
      <font>
        <b/>
        <i/>
        <u val="double"/>
        <color indexed="10"/>
      </font>
    </dxf>
    <dxf>
      <font>
        <b/>
        <i val="0"/>
        <strike val="0"/>
        <color indexed="17"/>
      </font>
    </dxf>
    <dxf>
      <font>
        <b/>
        <i val="0"/>
        <strike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iterativepath.wordpress.com/" TargetMode="External" /><Relationship Id="rId2" Type="http://schemas.openxmlformats.org/officeDocument/2006/relationships/hyperlink" Target="https://twitter.com/pricingright" TargetMode="External" /><Relationship Id="rId3" Type="http://schemas.openxmlformats.org/officeDocument/2006/relationships/hyperlink" Target="http://www.chunkofchange.com/" TargetMode="External" /><Relationship Id="rId4" Type="http://schemas.openxmlformats.org/officeDocument/2006/relationships/hyperlink" Target="http://amzn.to/vM5HOC" TargetMode="External" /><Relationship Id="rId5" Type="http://schemas.openxmlformats.org/officeDocument/2006/relationships/hyperlink" Target="https://twitter.com/olgamizrahi" TargetMode="External" /><Relationship Id="rId6" Type="http://schemas.openxmlformats.org/officeDocument/2006/relationships/hyperlink" Target="http://www.chunkofchange.com/category/videos/" TargetMode="External" /><Relationship Id="rId7" Type="http://schemas.openxmlformats.org/officeDocument/2006/relationships/vmlDrawing" Target="../drawings/vmlDrawing3.vml" /><Relationship Id="rId8"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24997000396251678"/>
    <pageSetUpPr fitToPage="1"/>
  </sheetPr>
  <dimension ref="A1:F39"/>
  <sheetViews>
    <sheetView workbookViewId="0" topLeftCell="A1">
      <selection activeCell="B8" sqref="B8"/>
    </sheetView>
  </sheetViews>
  <sheetFormatPr defaultColWidth="17.140625" defaultRowHeight="12.75" customHeight="1"/>
  <cols>
    <col min="1" max="1" width="50.140625" style="12" customWidth="1"/>
    <col min="2" max="2" width="17.140625" style="13" customWidth="1"/>
    <col min="3" max="3" width="45.7109375" style="12" customWidth="1"/>
    <col min="4" max="4" width="2.8515625" style="10" customWidth="1"/>
    <col min="5" max="5" width="45.7109375" style="10" customWidth="1"/>
    <col min="6" max="20" width="17.140625" style="11" customWidth="1"/>
    <col min="21" max="16384" width="17.140625" style="11" customWidth="1"/>
  </cols>
  <sheetData>
    <row r="1" spans="1:3" ht="35.25">
      <c r="A1" s="131" t="s">
        <v>70</v>
      </c>
      <c r="B1" s="131"/>
      <c r="C1" s="131"/>
    </row>
    <row r="2" spans="1:3" ht="19.5" customHeight="1">
      <c r="A2" s="41"/>
      <c r="B2" s="42"/>
      <c r="C2" s="41"/>
    </row>
    <row r="3" spans="1:5" s="16" customFormat="1" ht="30" customHeight="1">
      <c r="A3" s="128" t="s">
        <v>108</v>
      </c>
      <c r="B3" s="128"/>
      <c r="C3" s="128"/>
      <c r="D3" s="14"/>
      <c r="E3" s="15"/>
    </row>
    <row r="4" spans="1:5" s="16" customFormat="1" ht="30" customHeight="1">
      <c r="A4" s="129" t="s">
        <v>110</v>
      </c>
      <c r="B4" s="129"/>
      <c r="C4" s="129"/>
      <c r="D4" s="14"/>
      <c r="E4" s="15"/>
    </row>
    <row r="5" spans="1:5" s="16" customFormat="1" ht="30" customHeight="1">
      <c r="A5" s="130" t="s">
        <v>69</v>
      </c>
      <c r="B5" s="130"/>
      <c r="C5" s="130"/>
      <c r="D5" s="17"/>
      <c r="E5" s="15"/>
    </row>
    <row r="6" spans="1:6" s="18" customFormat="1" ht="19.5" customHeight="1" thickBot="1">
      <c r="A6" s="43"/>
      <c r="B6" s="44"/>
      <c r="C6" s="43"/>
      <c r="D6" s="17"/>
      <c r="E6" s="15"/>
      <c r="F6" s="16"/>
    </row>
    <row r="7" spans="1:6" s="13" customFormat="1" ht="19.5" customHeight="1" thickTop="1">
      <c r="A7" s="45"/>
      <c r="B7" s="46"/>
      <c r="C7" s="47"/>
      <c r="D7" s="19"/>
      <c r="E7" s="20"/>
      <c r="F7" s="21"/>
    </row>
    <row r="8" spans="1:6" ht="61.5" customHeight="1">
      <c r="A8" s="48" t="s">
        <v>18</v>
      </c>
      <c r="B8" s="22">
        <v>1000</v>
      </c>
      <c r="C8" s="55" t="s">
        <v>71</v>
      </c>
      <c r="D8" s="23"/>
      <c r="E8" s="24"/>
      <c r="F8" s="25"/>
    </row>
    <row r="9" spans="1:6" ht="61.5" customHeight="1">
      <c r="A9" s="49" t="s">
        <v>19</v>
      </c>
      <c r="B9" s="26">
        <v>40</v>
      </c>
      <c r="C9" s="54" t="s">
        <v>72</v>
      </c>
      <c r="D9" s="23"/>
      <c r="E9" s="24"/>
      <c r="F9" s="25"/>
    </row>
    <row r="10" spans="1:6" ht="61.5" customHeight="1">
      <c r="A10" s="49" t="s">
        <v>43</v>
      </c>
      <c r="B10" s="26">
        <v>20</v>
      </c>
      <c r="C10" s="54" t="s">
        <v>73</v>
      </c>
      <c r="D10" s="23"/>
      <c r="E10" s="24"/>
      <c r="F10" s="25"/>
    </row>
    <row r="11" spans="1:6" ht="61.5" customHeight="1" thickBot="1">
      <c r="A11" s="50" t="s">
        <v>44</v>
      </c>
      <c r="B11" s="123">
        <v>0.5</v>
      </c>
      <c r="C11" s="54" t="s">
        <v>112</v>
      </c>
      <c r="D11" s="23"/>
      <c r="E11" s="24"/>
      <c r="F11" s="25"/>
    </row>
    <row r="12" spans="1:6" ht="61.5" customHeight="1" thickBot="1">
      <c r="A12" s="51" t="s">
        <v>59</v>
      </c>
      <c r="B12" s="52">
        <f>(B8*B10)*B11</f>
        <v>10000</v>
      </c>
      <c r="C12" s="53" t="s">
        <v>80</v>
      </c>
      <c r="D12" s="23"/>
      <c r="E12" s="27"/>
      <c r="F12" s="25"/>
    </row>
    <row r="13" spans="1:6" ht="19.5" customHeight="1">
      <c r="A13" s="56"/>
      <c r="B13" s="57"/>
      <c r="C13" s="58"/>
      <c r="D13" s="23"/>
      <c r="E13" s="24"/>
      <c r="F13" s="25"/>
    </row>
    <row r="14" spans="1:6" ht="61.5" customHeight="1">
      <c r="A14" s="59" t="s">
        <v>17</v>
      </c>
      <c r="B14" s="26">
        <v>15</v>
      </c>
      <c r="C14" s="54" t="s">
        <v>74</v>
      </c>
      <c r="D14" s="23"/>
      <c r="E14" s="24"/>
      <c r="F14" s="25"/>
    </row>
    <row r="15" spans="1:6" ht="61.5" customHeight="1">
      <c r="A15" s="59" t="s">
        <v>20</v>
      </c>
      <c r="B15" s="26">
        <v>2</v>
      </c>
      <c r="C15" s="54" t="s">
        <v>75</v>
      </c>
      <c r="D15" s="23"/>
      <c r="E15" s="24"/>
      <c r="F15" s="25"/>
    </row>
    <row r="16" spans="1:6" ht="61.5" customHeight="1">
      <c r="A16" s="49" t="s">
        <v>25</v>
      </c>
      <c r="B16" s="26">
        <v>0</v>
      </c>
      <c r="C16" s="54" t="s">
        <v>76</v>
      </c>
      <c r="D16" s="28"/>
      <c r="E16" s="27"/>
      <c r="F16" s="25"/>
    </row>
    <row r="17" spans="1:6" ht="61.5" customHeight="1" thickBot="1">
      <c r="A17" s="50" t="s">
        <v>39</v>
      </c>
      <c r="B17" s="29">
        <f>(20*B9)/B8</f>
        <v>0.8</v>
      </c>
      <c r="C17" s="53" t="s">
        <v>78</v>
      </c>
      <c r="D17" s="28"/>
      <c r="E17" s="27"/>
      <c r="F17" s="25"/>
    </row>
    <row r="18" spans="1:6" ht="61.5" customHeight="1" thickBot="1">
      <c r="A18" s="51" t="s">
        <v>66</v>
      </c>
      <c r="B18" s="52">
        <f>-((B14+B15+B16+B17)*B8)</f>
        <v>-17800</v>
      </c>
      <c r="C18" s="61" t="s">
        <v>77</v>
      </c>
      <c r="D18" s="23"/>
      <c r="E18" s="24"/>
      <c r="F18" s="25"/>
    </row>
    <row r="19" spans="1:6" ht="19.5" customHeight="1" thickBot="1">
      <c r="A19" s="56"/>
      <c r="B19" s="62"/>
      <c r="C19" s="58"/>
      <c r="D19" s="23"/>
      <c r="E19" s="24"/>
      <c r="F19" s="25"/>
    </row>
    <row r="20" spans="1:6" ht="61.5" customHeight="1" thickBot="1" thickTop="1">
      <c r="A20" s="63" t="s">
        <v>67</v>
      </c>
      <c r="B20" s="124">
        <f>B12+B18</f>
        <v>-7800</v>
      </c>
      <c r="C20" s="54" t="s">
        <v>46</v>
      </c>
      <c r="D20" s="23"/>
      <c r="E20" s="24"/>
      <c r="F20" s="25"/>
    </row>
    <row r="21" spans="1:6" ht="19.5" customHeight="1" thickTop="1">
      <c r="A21" s="64"/>
      <c r="B21" s="57"/>
      <c r="C21" s="58"/>
      <c r="D21" s="23"/>
      <c r="E21" s="24"/>
      <c r="F21" s="25"/>
    </row>
    <row r="22" spans="1:6" ht="61.5" customHeight="1">
      <c r="A22" s="65" t="s">
        <v>52</v>
      </c>
      <c r="B22" s="122">
        <v>0.1</v>
      </c>
      <c r="C22" s="67" t="s">
        <v>111</v>
      </c>
      <c r="D22" s="23"/>
      <c r="E22" s="27"/>
      <c r="F22" s="25"/>
    </row>
    <row r="23" spans="1:6" ht="61.5" customHeight="1">
      <c r="A23" s="65" t="s">
        <v>53</v>
      </c>
      <c r="B23" s="30">
        <v>2</v>
      </c>
      <c r="C23" s="67" t="s">
        <v>54</v>
      </c>
      <c r="D23" s="23"/>
      <c r="E23" s="27"/>
      <c r="F23" s="25"/>
    </row>
    <row r="24" spans="1:6" ht="61.5" customHeight="1" thickBot="1">
      <c r="A24" s="66" t="s">
        <v>82</v>
      </c>
      <c r="B24" s="31">
        <v>25</v>
      </c>
      <c r="C24" s="67" t="s">
        <v>81</v>
      </c>
      <c r="D24" s="28"/>
      <c r="E24" s="27"/>
      <c r="F24" s="25"/>
    </row>
    <row r="25" spans="1:6" ht="61.5" customHeight="1" thickBot="1">
      <c r="A25" s="51" t="s">
        <v>60</v>
      </c>
      <c r="B25" s="52">
        <f>((B22*B8)*B23)*B24</f>
        <v>5000</v>
      </c>
      <c r="C25" s="61" t="s">
        <v>97</v>
      </c>
      <c r="D25" s="23"/>
      <c r="E25" s="24"/>
      <c r="F25" s="25"/>
    </row>
    <row r="26" spans="1:6" ht="19.5" customHeight="1" thickBot="1">
      <c r="A26" s="68"/>
      <c r="B26" s="69"/>
      <c r="C26" s="70"/>
      <c r="D26" s="23"/>
      <c r="E26" s="24"/>
      <c r="F26" s="25"/>
    </row>
    <row r="27" spans="1:6" s="33" customFormat="1" ht="61.5" customHeight="1" thickBot="1">
      <c r="A27" s="71" t="s">
        <v>68</v>
      </c>
      <c r="B27" s="125">
        <f>B25+B20</f>
        <v>-2800</v>
      </c>
      <c r="C27" s="61" t="s">
        <v>98</v>
      </c>
      <c r="D27" s="23"/>
      <c r="E27" s="24"/>
      <c r="F27" s="32"/>
    </row>
    <row r="28" spans="1:6" s="33" customFormat="1" ht="61.5" customHeight="1" thickBot="1">
      <c r="A28" s="73" t="s">
        <v>94</v>
      </c>
      <c r="B28" s="126">
        <f>B27/(B22*B8)</f>
        <v>-28</v>
      </c>
      <c r="C28" s="74" t="s">
        <v>99</v>
      </c>
      <c r="D28" s="23"/>
      <c r="E28" s="24"/>
      <c r="F28" s="32"/>
    </row>
    <row r="29" spans="1:6" s="33" customFormat="1" ht="61.5" customHeight="1" thickBot="1" thickTop="1">
      <c r="A29" s="75" t="s">
        <v>61</v>
      </c>
      <c r="B29" s="127" t="str">
        <f>IF(((B25-B18)&lt;0),"YES","NO")</f>
        <v>NO</v>
      </c>
      <c r="C29" s="77" t="s">
        <v>101</v>
      </c>
      <c r="D29" s="23"/>
      <c r="E29" s="24"/>
      <c r="F29" s="32"/>
    </row>
    <row r="30" spans="3:6" ht="18" customHeight="1" thickTop="1">
      <c r="C30" s="34"/>
      <c r="D30" s="24"/>
      <c r="E30" s="24"/>
      <c r="F30" s="25"/>
    </row>
    <row r="31" spans="1:6" ht="18.75" customHeight="1">
      <c r="A31" s="35"/>
      <c r="B31" s="36"/>
      <c r="C31" s="37"/>
      <c r="D31" s="38"/>
      <c r="E31" s="38"/>
      <c r="F31" s="25"/>
    </row>
    <row r="32" spans="3:5" ht="12.75" customHeight="1">
      <c r="C32" s="34"/>
      <c r="D32" s="39"/>
      <c r="E32" s="39"/>
    </row>
    <row r="33" spans="3:5" ht="12.75" customHeight="1">
      <c r="C33" s="34"/>
      <c r="D33" s="39"/>
      <c r="E33" s="39"/>
    </row>
    <row r="34" spans="3:5" ht="12.75" customHeight="1">
      <c r="C34" s="34"/>
      <c r="D34" s="39"/>
      <c r="E34" s="39"/>
    </row>
    <row r="35" spans="3:5" ht="12.75" customHeight="1">
      <c r="C35" s="34"/>
      <c r="D35" s="39"/>
      <c r="E35" s="39"/>
    </row>
    <row r="36" spans="3:5" ht="12.75" customHeight="1">
      <c r="C36" s="34"/>
      <c r="D36" s="39"/>
      <c r="E36" s="39"/>
    </row>
    <row r="39" ht="12.75" customHeight="1">
      <c r="E39" s="40"/>
    </row>
  </sheetData>
  <sheetProtection password="CA09" sheet="1" selectLockedCells="1"/>
  <mergeCells count="4">
    <mergeCell ref="A3:C3"/>
    <mergeCell ref="A4:C4"/>
    <mergeCell ref="A5:C5"/>
    <mergeCell ref="A1:C1"/>
  </mergeCells>
  <conditionalFormatting sqref="A22:A27 B25:B27 C26:E26 C22:E24 C30:E30 A29">
    <cfRule type="cellIs" priority="2" dxfId="1" operator="equal" stopIfTrue="1">
      <formula>"YES"</formula>
    </cfRule>
  </conditionalFormatting>
  <conditionalFormatting sqref="B29">
    <cfRule type="cellIs" priority="3" dxfId="1" operator="equal" stopIfTrue="1">
      <formula>"YES"</formula>
    </cfRule>
    <cfRule type="cellIs" priority="4" dxfId="0" operator="equal" stopIfTrue="1">
      <formula>"NO"</formula>
    </cfRule>
  </conditionalFormatting>
  <conditionalFormatting sqref="A28:B28">
    <cfRule type="cellIs" priority="1" dxfId="1" operator="equal" stopIfTrue="1">
      <formula>"YES"</formula>
    </cfRule>
  </conditionalFormatting>
  <printOptions horizontalCentered="1" verticalCentered="1"/>
  <pageMargins left="0.25" right="0.25" top="0.75" bottom="1" header="0.25" footer="0.5"/>
  <pageSetup fitToHeight="1" fitToWidth="1" horizontalDpi="300" verticalDpi="300" orientation="portrait" scale="48" r:id="rId2"/>
  <headerFooter scaleWithDoc="0" alignWithMargins="0">
    <oddFooter>&amp;C&amp;G</oddFooter>
  </headerFooter>
  <legacyDrawingHF r:id="rId1"/>
</worksheet>
</file>

<file path=xl/worksheets/sheet2.xml><?xml version="1.0" encoding="utf-8"?>
<worksheet xmlns="http://schemas.openxmlformats.org/spreadsheetml/2006/main" xmlns:r="http://schemas.openxmlformats.org/officeDocument/2006/relationships">
  <sheetPr>
    <tabColor theme="7" tint="-0.24997000396251678"/>
  </sheetPr>
  <dimension ref="A1:E35"/>
  <sheetViews>
    <sheetView workbookViewId="0" topLeftCell="A25">
      <selection activeCell="D14" sqref="D14"/>
    </sheetView>
  </sheetViews>
  <sheetFormatPr defaultColWidth="17.140625" defaultRowHeight="12.75" customHeight="1"/>
  <cols>
    <col min="1" max="1" width="50.140625" style="41" customWidth="1"/>
    <col min="2" max="2" width="17.140625" style="42" customWidth="1"/>
    <col min="3" max="5" width="45.7109375" style="41" customWidth="1"/>
    <col min="6" max="6" width="2.00390625" style="101" customWidth="1"/>
    <col min="7" max="20" width="17.140625" style="101" customWidth="1"/>
    <col min="21" max="16384" width="17.140625" style="101" customWidth="1"/>
  </cols>
  <sheetData>
    <row r="1" spans="1:5" s="90" customFormat="1" ht="36" customHeight="1">
      <c r="A1" s="131" t="s">
        <v>102</v>
      </c>
      <c r="B1" s="131"/>
      <c r="C1" s="131"/>
      <c r="D1" s="131"/>
      <c r="E1" s="131"/>
    </row>
    <row r="2" spans="1:5" s="90" customFormat="1" ht="36" customHeight="1">
      <c r="A2" s="131" t="s">
        <v>103</v>
      </c>
      <c r="B2" s="131"/>
      <c r="C2" s="131"/>
      <c r="D2" s="131"/>
      <c r="E2" s="131"/>
    </row>
    <row r="3" spans="1:5" s="91" customFormat="1" ht="19.5" customHeight="1">
      <c r="A3" s="132" t="s">
        <v>109</v>
      </c>
      <c r="B3" s="132"/>
      <c r="C3" s="132"/>
      <c r="D3" s="132"/>
      <c r="E3" s="132"/>
    </row>
    <row r="4" spans="1:5" s="90" customFormat="1" ht="19.5" customHeight="1" thickBot="1">
      <c r="A4" s="43"/>
      <c r="B4" s="44"/>
      <c r="C4" s="43"/>
      <c r="D4" s="92"/>
      <c r="E4" s="43"/>
    </row>
    <row r="5" spans="1:5" s="42" customFormat="1" ht="19.5" customHeight="1" thickBot="1" thickTop="1">
      <c r="A5" s="93"/>
      <c r="B5" s="94"/>
      <c r="C5" s="95" t="s">
        <v>48</v>
      </c>
      <c r="D5" s="96" t="s">
        <v>49</v>
      </c>
      <c r="E5" s="97" t="s">
        <v>50</v>
      </c>
    </row>
    <row r="6" spans="1:5" ht="79.5" customHeight="1">
      <c r="A6" s="48" t="s">
        <v>18</v>
      </c>
      <c r="B6" s="98">
        <v>300</v>
      </c>
      <c r="C6" s="55" t="s">
        <v>16</v>
      </c>
      <c r="D6" s="99" t="s">
        <v>27</v>
      </c>
      <c r="E6" s="100" t="s">
        <v>38</v>
      </c>
    </row>
    <row r="7" spans="1:5" ht="79.5" customHeight="1">
      <c r="A7" s="49" t="s">
        <v>19</v>
      </c>
      <c r="B7" s="102">
        <v>120</v>
      </c>
      <c r="C7" s="54" t="s">
        <v>15</v>
      </c>
      <c r="D7" s="61" t="s">
        <v>28</v>
      </c>
      <c r="E7" s="103" t="s">
        <v>26</v>
      </c>
    </row>
    <row r="8" spans="1:5" ht="79.5" customHeight="1">
      <c r="A8" s="49" t="s">
        <v>43</v>
      </c>
      <c r="B8" s="102">
        <v>40</v>
      </c>
      <c r="C8" s="54" t="s">
        <v>29</v>
      </c>
      <c r="D8" s="61" t="s">
        <v>30</v>
      </c>
      <c r="E8" s="103" t="s">
        <v>26</v>
      </c>
    </row>
    <row r="9" spans="1:5" ht="79.5" customHeight="1" thickBot="1">
      <c r="A9" s="50" t="s">
        <v>44</v>
      </c>
      <c r="B9" s="104">
        <v>0.5</v>
      </c>
      <c r="C9" s="54" t="s">
        <v>32</v>
      </c>
      <c r="D9" s="61" t="s">
        <v>85</v>
      </c>
      <c r="E9" s="103" t="s">
        <v>31</v>
      </c>
    </row>
    <row r="10" spans="1:5" ht="79.5" customHeight="1" thickBot="1">
      <c r="A10" s="51" t="s">
        <v>59</v>
      </c>
      <c r="B10" s="52">
        <f>(B6*B8)*B9</f>
        <v>6000</v>
      </c>
      <c r="C10" s="53" t="s">
        <v>33</v>
      </c>
      <c r="D10" s="61" t="s">
        <v>42</v>
      </c>
      <c r="E10" s="105" t="s">
        <v>34</v>
      </c>
    </row>
    <row r="11" spans="1:5" ht="18" customHeight="1">
      <c r="A11" s="56"/>
      <c r="B11" s="57"/>
      <c r="C11" s="58"/>
      <c r="D11" s="58"/>
      <c r="E11" s="106"/>
    </row>
    <row r="12" spans="1:5" ht="129.75" customHeight="1">
      <c r="A12" s="59" t="s">
        <v>17</v>
      </c>
      <c r="B12" s="102">
        <v>30</v>
      </c>
      <c r="C12" s="54" t="s">
        <v>22</v>
      </c>
      <c r="D12" s="61" t="s">
        <v>83</v>
      </c>
      <c r="E12" s="103" t="s">
        <v>35</v>
      </c>
    </row>
    <row r="13" spans="1:5" ht="129.75" customHeight="1">
      <c r="A13" s="59" t="s">
        <v>20</v>
      </c>
      <c r="B13" s="102">
        <v>6</v>
      </c>
      <c r="C13" s="54" t="s">
        <v>21</v>
      </c>
      <c r="D13" s="121" t="s">
        <v>86</v>
      </c>
      <c r="E13" s="103" t="s">
        <v>24</v>
      </c>
    </row>
    <row r="14" spans="1:5" ht="129.75" customHeight="1">
      <c r="A14" s="49" t="s">
        <v>25</v>
      </c>
      <c r="B14" s="102">
        <v>0</v>
      </c>
      <c r="C14" s="54" t="s">
        <v>23</v>
      </c>
      <c r="D14" s="67" t="s">
        <v>87</v>
      </c>
      <c r="E14" s="105" t="s">
        <v>36</v>
      </c>
    </row>
    <row r="15" spans="1:5" ht="240" customHeight="1" thickBot="1">
      <c r="A15" s="50" t="s">
        <v>39</v>
      </c>
      <c r="B15" s="107">
        <v>4</v>
      </c>
      <c r="C15" s="53" t="s">
        <v>37</v>
      </c>
      <c r="D15" s="67" t="s">
        <v>40</v>
      </c>
      <c r="E15" s="105" t="s">
        <v>41</v>
      </c>
    </row>
    <row r="16" spans="1:5" ht="79.5" customHeight="1" thickBot="1">
      <c r="A16" s="51" t="s">
        <v>66</v>
      </c>
      <c r="B16" s="60">
        <f>-((B12+B13+B14+B15)*B6)</f>
        <v>-12000</v>
      </c>
      <c r="C16" s="61" t="s">
        <v>45</v>
      </c>
      <c r="D16" s="61" t="s">
        <v>88</v>
      </c>
      <c r="E16" s="103" t="s">
        <v>26</v>
      </c>
    </row>
    <row r="17" spans="1:5" ht="18.75" thickBot="1">
      <c r="A17" s="56"/>
      <c r="B17" s="62"/>
      <c r="C17" s="58"/>
      <c r="D17" s="58"/>
      <c r="E17" s="106"/>
    </row>
    <row r="18" spans="1:5" ht="79.5" customHeight="1" thickBot="1" thickTop="1">
      <c r="A18" s="63" t="s">
        <v>67</v>
      </c>
      <c r="B18" s="78">
        <f>B10+B16</f>
        <v>-6000</v>
      </c>
      <c r="C18" s="54" t="s">
        <v>46</v>
      </c>
      <c r="D18" s="61" t="s">
        <v>89</v>
      </c>
      <c r="E18" s="103" t="s">
        <v>47</v>
      </c>
    </row>
    <row r="19" spans="1:5" ht="18" customHeight="1" thickBot="1" thickTop="1">
      <c r="A19" s="64"/>
      <c r="B19" s="57"/>
      <c r="C19" s="58"/>
      <c r="D19" s="58"/>
      <c r="E19" s="106"/>
    </row>
    <row r="20" spans="1:5" s="42" customFormat="1" ht="19.5" customHeight="1" thickBot="1" thickTop="1">
      <c r="A20" s="93"/>
      <c r="B20" s="94"/>
      <c r="C20" s="95" t="s">
        <v>48</v>
      </c>
      <c r="D20" s="96" t="s">
        <v>49</v>
      </c>
      <c r="E20" s="97" t="s">
        <v>50</v>
      </c>
    </row>
    <row r="21" spans="1:5" ht="120" customHeight="1">
      <c r="A21" s="65" t="s">
        <v>52</v>
      </c>
      <c r="B21" s="108">
        <v>0.1</v>
      </c>
      <c r="C21" s="67" t="s">
        <v>51</v>
      </c>
      <c r="D21" s="61" t="s">
        <v>90</v>
      </c>
      <c r="E21" s="105" t="s">
        <v>57</v>
      </c>
    </row>
    <row r="22" spans="1:5" ht="120" customHeight="1">
      <c r="A22" s="65" t="s">
        <v>53</v>
      </c>
      <c r="B22" s="109">
        <v>1</v>
      </c>
      <c r="C22" s="67" t="s">
        <v>54</v>
      </c>
      <c r="D22" s="61" t="s">
        <v>91</v>
      </c>
      <c r="E22" s="105" t="s">
        <v>55</v>
      </c>
    </row>
    <row r="23" spans="1:5" ht="120" customHeight="1" thickBot="1">
      <c r="A23" s="66" t="s">
        <v>82</v>
      </c>
      <c r="B23" s="110">
        <v>90</v>
      </c>
      <c r="C23" s="67" t="s">
        <v>79</v>
      </c>
      <c r="D23" s="67" t="s">
        <v>84</v>
      </c>
      <c r="E23" s="105" t="s">
        <v>56</v>
      </c>
    </row>
    <row r="24" spans="1:5" ht="120" customHeight="1" thickBot="1">
      <c r="A24" s="51" t="s">
        <v>60</v>
      </c>
      <c r="B24" s="52">
        <f>((B21*B6)*B22)*B23</f>
        <v>2700</v>
      </c>
      <c r="C24" s="61" t="s">
        <v>63</v>
      </c>
      <c r="D24" s="61" t="s">
        <v>92</v>
      </c>
      <c r="E24" s="103" t="s">
        <v>58</v>
      </c>
    </row>
    <row r="25" spans="1:5" ht="18" customHeight="1" thickBot="1">
      <c r="A25" s="68"/>
      <c r="B25" s="69"/>
      <c r="C25" s="70"/>
      <c r="D25" s="70"/>
      <c r="E25" s="111"/>
    </row>
    <row r="26" spans="1:5" s="112" customFormat="1" ht="120" customHeight="1" thickBot="1">
      <c r="A26" s="71" t="s">
        <v>68</v>
      </c>
      <c r="B26" s="72">
        <f>B24+B18</f>
        <v>-3300</v>
      </c>
      <c r="C26" s="61" t="s">
        <v>62</v>
      </c>
      <c r="D26" s="61" t="s">
        <v>93</v>
      </c>
      <c r="E26" s="103" t="s">
        <v>65</v>
      </c>
    </row>
    <row r="27" spans="1:5" s="112" customFormat="1" ht="120" customHeight="1" thickBot="1">
      <c r="A27" s="73" t="s">
        <v>94</v>
      </c>
      <c r="B27" s="72">
        <f>B26/(B21*B6)</f>
        <v>-110</v>
      </c>
      <c r="C27" s="74" t="s">
        <v>100</v>
      </c>
      <c r="D27" s="74" t="s">
        <v>95</v>
      </c>
      <c r="E27" s="113" t="s">
        <v>96</v>
      </c>
    </row>
    <row r="28" spans="1:5" s="112" customFormat="1" ht="120" customHeight="1" thickBot="1" thickTop="1">
      <c r="A28" s="75" t="s">
        <v>61</v>
      </c>
      <c r="B28" s="76" t="str">
        <f>IF(((B24-B16)&lt;0),"YES","NO")</f>
        <v>NO</v>
      </c>
      <c r="C28" s="77" t="s">
        <v>64</v>
      </c>
      <c r="D28" s="77" t="s">
        <v>104</v>
      </c>
      <c r="E28" s="114" t="s">
        <v>107</v>
      </c>
    </row>
    <row r="29" spans="3:5" ht="18" customHeight="1" thickTop="1">
      <c r="C29" s="115"/>
      <c r="D29" s="115"/>
      <c r="E29" s="115"/>
    </row>
    <row r="30" spans="1:5" ht="18.75" customHeight="1">
      <c r="A30" s="116"/>
      <c r="B30" s="117"/>
      <c r="C30" s="118"/>
      <c r="D30" s="118"/>
      <c r="E30" s="118"/>
    </row>
    <row r="31" spans="3:5" ht="12.75" customHeight="1">
      <c r="C31" s="115"/>
      <c r="D31" s="115"/>
      <c r="E31" s="115"/>
    </row>
    <row r="32" spans="3:5" ht="12.75" customHeight="1">
      <c r="C32" s="115"/>
      <c r="D32" s="115"/>
      <c r="E32" s="115"/>
    </row>
    <row r="33" spans="3:5" ht="12.75" customHeight="1">
      <c r="C33" s="115"/>
      <c r="D33" s="115"/>
      <c r="E33" s="115"/>
    </row>
    <row r="34" spans="3:5" ht="12.75" customHeight="1">
      <c r="C34" s="115"/>
      <c r="D34" s="115"/>
      <c r="E34" s="115"/>
    </row>
    <row r="35" spans="3:5" ht="12.75" customHeight="1">
      <c r="C35" s="115"/>
      <c r="D35" s="115"/>
      <c r="E35" s="115"/>
    </row>
  </sheetData>
  <sheetProtection password="CA09" sheet="1" objects="1" scenarios="1" selectLockedCells="1" selectUnlockedCells="1"/>
  <mergeCells count="3">
    <mergeCell ref="A1:E1"/>
    <mergeCell ref="A2:E2"/>
    <mergeCell ref="A3:E3"/>
  </mergeCells>
  <conditionalFormatting sqref="A21:A28 B24:B27 C25:E25 C21:E23 C29:E29">
    <cfRule type="cellIs" priority="1" dxfId="1" operator="equal" stopIfTrue="1">
      <formula>"YES"</formula>
    </cfRule>
  </conditionalFormatting>
  <conditionalFormatting sqref="B28">
    <cfRule type="cellIs" priority="2" dxfId="1" operator="equal" stopIfTrue="1">
      <formula>"YES"</formula>
    </cfRule>
    <cfRule type="cellIs" priority="3" dxfId="0" operator="equal" stopIfTrue="1">
      <formula>"NO"</formula>
    </cfRule>
  </conditionalFormatting>
  <printOptions horizontalCentered="1" verticalCentered="1"/>
  <pageMargins left="0.2" right="0.2" top="0.5" bottom="0.75" header="0.5" footer="0.5"/>
  <pageSetup fitToHeight="2" horizontalDpi="300" verticalDpi="300" orientation="portrait" paperSize="9" scale="46" r:id="rId2"/>
  <headerFooter scaleWithDoc="0" alignWithMargins="0">
    <oddHeader>&amp;RPage &amp;P of &amp;N</oddHeader>
    <oddFooter>&amp;C&amp;G</oddFooter>
  </headerFooter>
  <rowBreaks count="1" manualBreakCount="1">
    <brk id="19" max="5" man="1"/>
  </rowBreaks>
  <legacyDrawingHF r:id="rId1"/>
</worksheet>
</file>

<file path=xl/worksheets/sheet3.xml><?xml version="1.0" encoding="utf-8"?>
<worksheet xmlns="http://schemas.openxmlformats.org/spreadsheetml/2006/main" xmlns:r="http://schemas.openxmlformats.org/officeDocument/2006/relationships">
  <sheetPr>
    <tabColor theme="9" tint="-0.24997000396251678"/>
    <pageSetUpPr fitToPage="1"/>
  </sheetPr>
  <dimension ref="B1:D13"/>
  <sheetViews>
    <sheetView tabSelected="1" workbookViewId="0" topLeftCell="A1">
      <selection activeCell="D4" sqref="D4"/>
    </sheetView>
  </sheetViews>
  <sheetFormatPr defaultColWidth="9.140625" defaultRowHeight="12.75"/>
  <cols>
    <col min="1" max="1" width="2.57421875" style="1" customWidth="1"/>
    <col min="2" max="2" width="75.7109375" style="2" customWidth="1"/>
    <col min="3" max="3" width="5.7109375" style="1" customWidth="1"/>
    <col min="4" max="4" width="75.7109375" style="2" customWidth="1"/>
    <col min="5" max="5" width="2.00390625" style="1" customWidth="1"/>
    <col min="6" max="16384" width="9.140625" style="1" customWidth="1"/>
  </cols>
  <sheetData>
    <row r="1" spans="2:4" ht="21.75" customHeight="1" thickTop="1">
      <c r="B1" s="6" t="s">
        <v>105</v>
      </c>
      <c r="D1" s="8" t="s">
        <v>106</v>
      </c>
    </row>
    <row r="2" spans="2:4" ht="21.75" customHeight="1" thickBot="1">
      <c r="B2" s="7" t="s">
        <v>2</v>
      </c>
      <c r="D2" s="9" t="s">
        <v>11</v>
      </c>
    </row>
    <row r="3" ht="21.75" customHeight="1" thickBot="1" thickTop="1"/>
    <row r="4" spans="2:4" ht="159.75" customHeight="1" thickBot="1">
      <c r="B4" s="119" t="s">
        <v>3</v>
      </c>
      <c r="C4" s="89"/>
      <c r="D4" s="120" t="s">
        <v>113</v>
      </c>
    </row>
    <row r="5" spans="2:4" ht="19.5" thickBot="1">
      <c r="B5" s="4"/>
      <c r="C5" s="3"/>
      <c r="D5" s="5"/>
    </row>
    <row r="6" spans="2:4" ht="33.75" customHeight="1">
      <c r="B6" s="80" t="s">
        <v>9</v>
      </c>
      <c r="C6" s="79"/>
      <c r="D6" s="81" t="s">
        <v>6</v>
      </c>
    </row>
    <row r="7" spans="2:4" ht="24" customHeight="1">
      <c r="B7" s="82" t="s">
        <v>1</v>
      </c>
      <c r="C7" s="79"/>
      <c r="D7" s="83" t="s">
        <v>5</v>
      </c>
    </row>
    <row r="8" spans="2:4" ht="24" customHeight="1">
      <c r="B8" s="82"/>
      <c r="C8" s="79"/>
      <c r="D8" s="84"/>
    </row>
    <row r="9" spans="2:4" ht="33.75" customHeight="1">
      <c r="B9" s="85" t="s">
        <v>10</v>
      </c>
      <c r="C9" s="79"/>
      <c r="D9" s="84" t="s">
        <v>7</v>
      </c>
    </row>
    <row r="10" spans="2:4" ht="24" customHeight="1">
      <c r="B10" s="86" t="s">
        <v>0</v>
      </c>
      <c r="C10" s="79"/>
      <c r="D10" s="83" t="s">
        <v>8</v>
      </c>
    </row>
    <row r="11" spans="2:4" ht="24" customHeight="1">
      <c r="B11" s="85"/>
      <c r="C11" s="79"/>
      <c r="D11" s="84"/>
    </row>
    <row r="12" spans="2:4" ht="33.75" customHeight="1">
      <c r="B12" s="85" t="s">
        <v>14</v>
      </c>
      <c r="C12" s="79"/>
      <c r="D12" s="84" t="s">
        <v>12</v>
      </c>
    </row>
    <row r="13" spans="2:4" ht="24" customHeight="1" thickBot="1">
      <c r="B13" s="87" t="s">
        <v>4</v>
      </c>
      <c r="C13" s="79"/>
      <c r="D13" s="88" t="s">
        <v>13</v>
      </c>
    </row>
  </sheetData>
  <sheetProtection password="CA09" sheet="1" objects="1" scenarios="1" selectLockedCells="1" selectUnlockedCells="1"/>
  <hyperlinks>
    <hyperlink ref="B7" r:id="rId1" display="http://iterativepath.wordpress.com/"/>
    <hyperlink ref="B10" r:id="rId2" display="https://twitter.com/pricingright"/>
    <hyperlink ref="D7" r:id="rId3" display="http://www.chunkofchange.com/"/>
    <hyperlink ref="B13" r:id="rId4" display="http://amzn.to/vM5HOC "/>
    <hyperlink ref="D10" r:id="rId5" display="https://twitter.com/olgamizrahi"/>
    <hyperlink ref="D13" r:id="rId6" display="http://www.chunkofchange.com/category/videos/"/>
  </hyperlinks>
  <printOptions horizontalCentered="1" verticalCentered="1"/>
  <pageMargins left="0.25" right="0.25" top="0.75" bottom="0.75" header="0.3" footer="0.3"/>
  <pageSetup fitToHeight="1" fitToWidth="1" horizontalDpi="600" verticalDpi="600" orientation="landscape" scale="84" r:id="rId8"/>
  <headerFooter>
    <oddFooter>&amp;C&amp;G</oddFooter>
  </headerFooter>
  <legacyDrawingHF r:id="rId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Daniels</dc:creator>
  <cp:keywords/>
  <dc:description/>
  <cp:lastModifiedBy>Sarah Daniels</cp:lastModifiedBy>
  <cp:lastPrinted>2011-12-07T01:53:54Z</cp:lastPrinted>
  <dcterms:created xsi:type="dcterms:W3CDTF">2011-01-23T21:57:41Z</dcterms:created>
  <dcterms:modified xsi:type="dcterms:W3CDTF">2011-12-07T02:31:11Z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